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9230" windowHeight="11850"/>
  </bookViews>
  <sheets>
    <sheet name="СЧА_РСА_активы" sheetId="1" r:id="rId1"/>
    <sheet name="Лист1" sheetId="3" r:id="rId2"/>
    <sheet name="Лист2" sheetId="4" r:id="rId3"/>
    <sheet name="Лист3" sheetId="5" r:id="rId4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calcChain.xml><?xml version="1.0" encoding="utf-8"?>
<calcChain xmlns="http://schemas.openxmlformats.org/spreadsheetml/2006/main">
  <c r="B3" i="5" l="1"/>
  <c r="B2" i="5" s="1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R37" i="4"/>
  <c r="AS37" i="4" s="1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M36" i="4"/>
  <c r="L36" i="4"/>
  <c r="K36" i="4"/>
  <c r="J36" i="4"/>
  <c r="I36" i="4"/>
  <c r="H36" i="4"/>
  <c r="G36" i="4"/>
  <c r="F36" i="4"/>
  <c r="E36" i="4"/>
  <c r="D36" i="4"/>
  <c r="AR17" i="4"/>
  <c r="AS17" i="4"/>
  <c r="AR16" i="4"/>
  <c r="AS16" i="4"/>
  <c r="AR14" i="4"/>
  <c r="AS14" i="4"/>
  <c r="AR13" i="4"/>
  <c r="AS13" i="4"/>
  <c r="AR11" i="4"/>
  <c r="AS11" i="4"/>
  <c r="AT10" i="4"/>
  <c r="AR10" i="4"/>
  <c r="AS10" i="4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M36" i="3"/>
  <c r="L36" i="3"/>
  <c r="K36" i="3"/>
  <c r="J36" i="3"/>
  <c r="I36" i="3"/>
  <c r="H36" i="3"/>
  <c r="G36" i="3"/>
  <c r="F36" i="3"/>
  <c r="E36" i="3"/>
  <c r="D36" i="3"/>
  <c r="Q39" i="4" l="1"/>
</calcChain>
</file>

<file path=xl/sharedStrings.xml><?xml version="1.0" encoding="utf-8"?>
<sst xmlns="http://schemas.openxmlformats.org/spreadsheetml/2006/main" count="621" uniqueCount="163">
  <si>
    <t>Формализованное наименование управляющей компании</t>
  </si>
  <si>
    <t>инвестиционного портфеля</t>
  </si>
  <si>
    <t>номер, дата договора с ПФР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</si>
  <si>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</si>
  <si>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</si>
  <si>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</si>
  <si>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</si>
  <si>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</si>
  <si>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</si>
  <si>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</si>
  <si>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Ценные бумаги, в том числе:</t>
  </si>
  <si>
    <t>030</t>
  </si>
  <si>
    <t>Государственные ценные бумаги РФ</t>
  </si>
  <si>
    <t xml:space="preserve">Государственные ценные бумаги РФ, для размещения средств институциональных инвесторов </t>
  </si>
  <si>
    <t>040</t>
  </si>
  <si>
    <t>Облигации внешних облигационных займов РФ</t>
  </si>
  <si>
    <t>050</t>
  </si>
  <si>
    <t>Государственные ценные бумаги субъектовРФ</t>
  </si>
  <si>
    <t>060</t>
  </si>
  <si>
    <t>032</t>
  </si>
  <si>
    <t>Муниципальные облигации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</si>
  <si>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</si>
  <si>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</si>
  <si>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</si>
  <si>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</si>
  <si>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</si>
  <si>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</si>
  <si>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</si>
  <si>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</si>
  <si>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</si>
  <si>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</si>
  <si>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</si>
  <si>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</si>
  <si>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</si>
  <si>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</si>
  <si>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</si>
  <si>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</si>
  <si>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</si>
  <si>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Дебиторская задолженность, в том числе: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</si>
  <si>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</si>
  <si>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</si>
  <si>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</si>
  <si>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</si>
  <si>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</si>
  <si>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</si>
  <si>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</si>
  <si>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</si>
  <si>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</si>
  <si>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</si>
  <si>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</si>
  <si>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</si>
  <si>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кредиторская задолженность по выплате вознаграждения специализированному депозитарию</t>
  </si>
  <si>
    <t>071</t>
  </si>
  <si>
    <t>кредиторская задолженность по выплате вознаграждения управляющей компании</t>
  </si>
  <si>
    <t>072</t>
  </si>
  <si>
    <t>кредиторская задолженность 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</si>
  <si>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073</t>
  </si>
  <si>
    <t>кредиторская задолженность по перечислению средств в негосударственный пенсионный фонд для исполнения им своих текущих обязательств</t>
  </si>
  <si>
    <t>074</t>
  </si>
  <si>
    <t>прочая кредиторская задолженность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</si>
  <si>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</si>
  <si>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</si>
  <si>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</si>
  <si>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</si>
  <si>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</si>
  <si>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</si>
  <si>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</si>
  <si>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</si>
  <si>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</si>
  <si>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</si>
  <si>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22-03У028 от 08.10.2003</t>
  </si>
  <si>
    <t>СБАЛАНСИРОВАННЫЙ</t>
  </si>
  <si>
    <t>22-03У029 от 08.10.2003</t>
  </si>
  <si>
    <t>АГАНА УК</t>
  </si>
  <si>
    <t>22-03У047 от 08.10.2003</t>
  </si>
  <si>
    <t>АК БАРС КАПИТАЛ УК</t>
  </si>
  <si>
    <t>22-03У017 от 08.10.2003</t>
  </si>
  <si>
    <t>АЛЬФА-КАПИТАЛ УК</t>
  </si>
  <si>
    <t>22-03У010 от 08.10.2003</t>
  </si>
  <si>
    <t>АНАЛИТИЧЕСКИЙ ЦЕНТР УК</t>
  </si>
  <si>
    <t>22-03У025 от 08.10.2003</t>
  </si>
  <si>
    <t>АТОН-МЕНЕДЖМЕНТ УК</t>
  </si>
  <si>
    <t>22-03У035 от 08.10.2003</t>
  </si>
  <si>
    <t>БИН ФИНАМ ГРУПП УК</t>
  </si>
  <si>
    <t>ДОХОДНЫЙ</t>
  </si>
  <si>
    <t>22-03У056 от 08.10.2003</t>
  </si>
  <si>
    <t>22-03У057 от 08.10.2003</t>
  </si>
  <si>
    <t>БКС УК</t>
  </si>
  <si>
    <t>22-03У055 от 08.10.2003</t>
  </si>
  <si>
    <t>БФА УК</t>
  </si>
  <si>
    <t>22-03У048 от 08.10.2003</t>
  </si>
  <si>
    <t>ВТБ КАПИТАЛ ПЕНСИОННЫЙ РЕЗЕРВ УК</t>
  </si>
  <si>
    <t>22-03У007 от 08.10.2003</t>
  </si>
  <si>
    <t>ВТБ КАПИТАЛ УПРАВЛЕНИЕ АКТИВАМИ УК</t>
  </si>
  <si>
    <t>РАСШИРЕННЫЙ</t>
  </si>
  <si>
    <t>22-03Г065 от 31.12.2003</t>
  </si>
  <si>
    <t>ГОСУДАРСТВЕННЫХ ЦЕННЫХ БУМАГ</t>
  </si>
  <si>
    <t>22-09Г066 от 25.10.2009</t>
  </si>
  <si>
    <t>ВЭБ УК</t>
  </si>
  <si>
    <t>22-03У043 от 08.10.2003</t>
  </si>
  <si>
    <t>ИНВЕСТ ОФГ УК</t>
  </si>
  <si>
    <t>22-03У033 от 08.10.2003</t>
  </si>
  <si>
    <t>ИНГОССТРАХ-ИНВЕСТИЦИИ УК</t>
  </si>
  <si>
    <t>22-03У019 от 08.10.2003</t>
  </si>
  <si>
    <t>КАПИТАЛЪ УК</t>
  </si>
  <si>
    <t>22-03У036 от 08.10.2003</t>
  </si>
  <si>
    <t>ЛИДЕР УК</t>
  </si>
  <si>
    <t>22-03У044 от 08.10.2003</t>
  </si>
  <si>
    <t>МДМ УК</t>
  </si>
  <si>
    <t>22-03У034 от 08.10.2003</t>
  </si>
  <si>
    <t>МЕТАЛЛИНВЕСТТРАСТ УК</t>
  </si>
  <si>
    <t>22-03У027 от 08.10.2003</t>
  </si>
  <si>
    <t>МЕТРОПОЛЬ УК</t>
  </si>
  <si>
    <t>22-03У011 от 08.10.2003</t>
  </si>
  <si>
    <t>МОНОМАХ УК</t>
  </si>
  <si>
    <t>22-03У002 от 08.10.2003</t>
  </si>
  <si>
    <t>НАЦИОНАЛЬНАЯ УК</t>
  </si>
  <si>
    <t>22-03У062 от 08.10.2003</t>
  </si>
  <si>
    <t>ОТКРЫТИЕ УК</t>
  </si>
  <si>
    <t>22-03У037 от 08.10.2003</t>
  </si>
  <si>
    <t>ПАЛЛАДА УК</t>
  </si>
  <si>
    <t>22-03У038 от 08.10.2003</t>
  </si>
  <si>
    <t>ПЕНСИОННАЯ СБЕРЕГАТЕЛЬНАЯ УК</t>
  </si>
  <si>
    <t>22-03У061 от 08.10.2003</t>
  </si>
  <si>
    <t>ПРОМСВЯЗЬ УК</t>
  </si>
  <si>
    <t>22-03У042 от 08.10.2003</t>
  </si>
  <si>
    <t>РЕГИОН ПОРТФЕЛЬНЫЕ ИНВЕСТИЦИИ УК</t>
  </si>
  <si>
    <t>22-03У005 от 08.10.2003</t>
  </si>
  <si>
    <t>РЕГИОН ТРАСТ УК</t>
  </si>
  <si>
    <t>22-03У023 от 08.10.2003</t>
  </si>
  <si>
    <t>РЕГИОН ЭСМ УК</t>
  </si>
  <si>
    <t>22-03У024 от 08.10.2003</t>
  </si>
  <si>
    <t>РФЦ-КАПИТАЛ УК</t>
  </si>
  <si>
    <t>22-03У022 от 08.10.2003</t>
  </si>
  <si>
    <t>СБЕРБАНК УПРАВЛЕНИЕ АКТИВАМИ УК</t>
  </si>
  <si>
    <t>22-03У004 от 08.10.2003</t>
  </si>
  <si>
    <t>СОЛИД МЕНЕДЖМЕНТ УК</t>
  </si>
  <si>
    <t>22-03У059 от 08.10.2003</t>
  </si>
  <si>
    <t>ТКБ БНП ПАРИБА ИНВЕСТМЕНТ ПАРТНЕРС УК</t>
  </si>
  <si>
    <t>22-03У013 от 08.10.2003</t>
  </si>
  <si>
    <t>ДОЛГОСРОЧНОГО РОСТА</t>
  </si>
  <si>
    <t>22-03У014 от 08.10.2003</t>
  </si>
  <si>
    <t>КОНСЕРВАТИВНОГО СОХРАНЕНИЯ КАПИТАЛА</t>
  </si>
  <si>
    <t>22-03У015 от 08.10.2003</t>
  </si>
  <si>
    <t>ТРИНФИКО УК</t>
  </si>
  <si>
    <t>22-03У040 от 08.10.2003</t>
  </si>
  <si>
    <t>УМ УК</t>
  </si>
  <si>
    <t>22-03У008 от 08.10.2003</t>
  </si>
  <si>
    <t>УРАЛСИБ УК</t>
  </si>
  <si>
    <t>22-03У063 от 10.10.2003</t>
  </si>
  <si>
    <t>ФИНАМ МЕНЕДЖМЕНТ УК</t>
  </si>
  <si>
    <t xml:space="preserve">Начальник Департамента организации и контроля </t>
  </si>
  <si>
    <t>инвестиционных процессов</t>
  </si>
  <si>
    <t>Е.Н. Блинова</t>
  </si>
  <si>
    <t>руб.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</si>
  <si>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31.12.2013)</t>
  </si>
  <si>
    <t xml:space="preserve">ВЭБ расширенный </t>
  </si>
  <si>
    <t xml:space="preserve">ВЭБ ГББ </t>
  </si>
  <si>
    <t>ВЭБ всего</t>
  </si>
  <si>
    <t>УК</t>
  </si>
  <si>
    <t>ПФР</t>
  </si>
  <si>
    <t>2013 год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</si>
  <si>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31.03.2014)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</si>
</sst>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b/>
      <sz val="6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7"/>
      <name val="Times New Roman"/>
      <family val="1"/>
    </font>
    <font>
      <b/>
      <sz val="8"/>
      <name val="Times New Roman"/>
      <family val="1"/>
    </font>
    <font>
      <sz val="8"/>
      <color indexed="17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8" fillId="0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/>
    <xf numFmtId="0" fontId="6" fillId="3" borderId="1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horizontal="right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2" fontId="8" fillId="3" borderId="3" xfId="0" applyNumberFormat="1" applyFont="1" applyFill="1" applyBorder="1" applyAlignment="1">
      <alignment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/>
    <xf numFmtId="49" fontId="11" fillId="2" borderId="7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49" fontId="12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/>
    <xf numFmtId="0" fontId="9" fillId="2" borderId="10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/>
    <xf numFmtId="4" fontId="1" fillId="2" borderId="11" xfId="0" applyNumberFormat="1" applyFont="1" applyFill="1" applyBorder="1"/>
    <xf numFmtId="49" fontId="12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4" fontId="4" fillId="2" borderId="7" xfId="0" applyNumberFormat="1" applyFont="1" applyFill="1" applyBorder="1"/>
    <xf numFmtId="49" fontId="19" fillId="0" borderId="0" xfId="0" applyNumberFormat="1" applyFont="1" applyAlignment="1" applyProtection="1">
      <protection locked="0"/>
    </xf>
    <xf numFmtId="4" fontId="18" fillId="0" borderId="0" xfId="0" applyNumberFormat="1" applyFont="1" applyFill="1"/>
    <xf numFmtId="0" fontId="19" fillId="0" borderId="0" xfId="0" applyFont="1" applyAlignment="1">
      <alignment vertical="top"/>
    </xf>
    <xf numFmtId="1" fontId="19" fillId="0" borderId="0" xfId="0" applyNumberFormat="1" applyFont="1" applyAlignment="1" applyProtection="1">
      <alignment horizontal="right" vertical="top"/>
      <protection locked="0"/>
    </xf>
    <xf numFmtId="0" fontId="17" fillId="0" borderId="12" xfId="0" applyFont="1" applyFill="1" applyBorder="1" applyAlignment="1">
      <alignment horizontal="center" vertical="top" wrapText="1"/>
    </xf>
    <xf numFmtId="4" fontId="0" fillId="0" borderId="0" xfId="0" applyNumberForma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vertical="top" wrapText="1"/>
    </xf>
    <xf numFmtId="4" fontId="2" fillId="0" borderId="0" xfId="0" applyNumberFormat="1" applyFont="1"/>
    <xf numFmtId="0" fontId="2" fillId="0" borderId="0" xfId="0" applyFont="1"/>
    <xf numFmtId="0" fontId="8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0" fillId="0" borderId="0" xfId="0" applyFont="1"/>
    <xf numFmtId="49" fontId="11" fillId="2" borderId="0" xfId="0" applyNumberFormat="1" applyFont="1" applyFill="1" applyAlignment="1">
      <alignment horizontal="center"/>
    </xf>
    <xf numFmtId="0" fontId="20" fillId="0" borderId="0" xfId="0" applyFont="1"/>
    <xf numFmtId="4" fontId="20" fillId="0" borderId="0" xfId="0" applyNumberFormat="1" applyFont="1"/>
    <xf numFmtId="2" fontId="8" fillId="3" borderId="3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9525</xdr:colOff>
      <xdr:row>8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9525</xdr:colOff>
      <xdr:row>8</xdr:row>
      <xdr:rowOff>9525</xdr:rowOff>
    </xdr:to>
    <xdr:sp macro="" textlink="">
      <xdr:nvSpPr>
        <xdr:cNvPr id="4101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9525</xdr:colOff>
      <xdr:row>8</xdr:row>
      <xdr:rowOff>9525</xdr:rowOff>
    </xdr:to>
    <xdr:sp macro="" textlink="">
      <xdr:nvSpPr>
        <xdr:cNvPr id="5124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" sqref="D1:H1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6.140625" customWidth="1"/>
    <col min="5" max="5" width="16.140625" bestFit="1" customWidth="1"/>
    <col min="6" max="6" width="16.28515625" bestFit="1" customWidth="1"/>
    <col min="7" max="7" width="18" customWidth="1"/>
    <col min="8" max="8" width="18.5703125" customWidth="1"/>
    <col min="9" max="9" width="17.140625" customWidth="1"/>
    <col min="10" max="10" width="16.140625" bestFit="1" customWidth="1"/>
    <col min="11" max="11" width="17.140625" customWidth="1"/>
    <col min="12" max="12" width="16.140625" bestFit="1" customWidth="1"/>
    <col min="13" max="13" width="18.42578125" customWidth="1"/>
    <col min="14" max="14" width="18.28515625" customWidth="1"/>
    <col min="15" max="15" width="18.42578125" customWidth="1"/>
    <col min="16" max="16" width="20.5703125" customWidth="1"/>
    <col min="17" max="17" width="23.5703125" customWidth="1"/>
    <col min="18" max="18" width="19.7109375" customWidth="1"/>
    <col min="19" max="19" width="18.28515625" customWidth="1"/>
    <col min="20" max="21" width="18.5703125" customWidth="1"/>
    <col min="22" max="22" width="17.28515625" customWidth="1"/>
    <col min="23" max="23" width="18.5703125" customWidth="1"/>
    <col min="24" max="24" width="18.140625" customWidth="1"/>
    <col min="25" max="27" width="16.140625" bestFit="1" customWidth="1"/>
    <col min="28" max="28" width="18" customWidth="1"/>
    <col min="29" max="29" width="18.85546875" customWidth="1"/>
    <col min="30" max="34" width="16.140625" bestFit="1" customWidth="1"/>
    <col min="35" max="35" width="18.28515625" customWidth="1"/>
    <col min="36" max="37" width="18.7109375" customWidth="1"/>
    <col min="38" max="38" width="16.140625" bestFit="1" customWidth="1"/>
    <col min="39" max="39" width="16.28515625" bestFit="1" customWidth="1"/>
    <col min="40" max="40" width="18.140625" bestFit="1" customWidth="1"/>
    <col min="41" max="41" width="21.28515625" customWidth="1"/>
    <col min="42" max="43" width="16.140625" bestFit="1" customWidth="1"/>
  </cols>
  <sheetData>
    <row r="1" spans="1:43" ht="31.5" customHeight="1" x14ac:dyDescent="0.2">
      <c r="A1" s="6"/>
      <c r="B1" s="6"/>
      <c r="C1" s="7"/>
      <c r="D1" s="71" t="s">
        <v>162</v>
      </c>
      <c r="E1" s="71"/>
      <c r="F1" s="71"/>
      <c r="G1" s="71"/>
      <c r="H1" s="71"/>
      <c r="I1" s="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8.25" customHeight="1" x14ac:dyDescent="0.2">
      <c r="A2" s="6"/>
      <c r="B2" s="6"/>
      <c r="C2" s="7"/>
      <c r="D2" s="46"/>
      <c r="E2" s="46"/>
      <c r="F2" s="46"/>
      <c r="G2" s="46"/>
      <c r="H2" s="46"/>
      <c r="I2" s="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ht="12.75" customHeight="1" x14ac:dyDescent="0.2">
      <c r="A3" s="72" t="s">
        <v>0</v>
      </c>
      <c r="B3" s="72"/>
      <c r="C3" s="72"/>
      <c r="D3" s="62" t="s">
        <v>73</v>
      </c>
      <c r="E3" s="64"/>
      <c r="F3" s="59" t="s">
        <v>75</v>
      </c>
      <c r="G3" s="59" t="s">
        <v>77</v>
      </c>
      <c r="H3" s="59" t="s">
        <v>79</v>
      </c>
      <c r="I3" s="59" t="s">
        <v>81</v>
      </c>
      <c r="J3" s="59" t="s">
        <v>83</v>
      </c>
      <c r="K3" s="62" t="s">
        <v>87</v>
      </c>
      <c r="L3" s="64"/>
      <c r="M3" s="59" t="s">
        <v>89</v>
      </c>
      <c r="N3" s="59" t="s">
        <v>91</v>
      </c>
      <c r="O3" s="59" t="s">
        <v>93</v>
      </c>
      <c r="P3" s="62" t="s">
        <v>98</v>
      </c>
      <c r="Q3" s="63"/>
      <c r="R3" s="59" t="s">
        <v>100</v>
      </c>
      <c r="S3" s="59" t="s">
        <v>102</v>
      </c>
      <c r="T3" s="59" t="s">
        <v>104</v>
      </c>
      <c r="U3" s="59" t="s">
        <v>106</v>
      </c>
      <c r="V3" s="59" t="s">
        <v>108</v>
      </c>
      <c r="W3" s="59" t="s">
        <v>110</v>
      </c>
      <c r="X3" s="59" t="s">
        <v>112</v>
      </c>
      <c r="Y3" s="59" t="s">
        <v>114</v>
      </c>
      <c r="Z3" s="59" t="s">
        <v>116</v>
      </c>
      <c r="AA3" s="59" t="s">
        <v>118</v>
      </c>
      <c r="AB3" s="59" t="s">
        <v>120</v>
      </c>
      <c r="AC3" s="59" t="s">
        <v>122</v>
      </c>
      <c r="AD3" s="59" t="s">
        <v>124</v>
      </c>
      <c r="AE3" s="59" t="s">
        <v>126</v>
      </c>
      <c r="AF3" s="59" t="s">
        <v>128</v>
      </c>
      <c r="AG3" s="59" t="s">
        <v>130</v>
      </c>
      <c r="AH3" s="59" t="s">
        <v>132</v>
      </c>
      <c r="AI3" s="59" t="s">
        <v>134</v>
      </c>
      <c r="AJ3" s="59" t="s">
        <v>136</v>
      </c>
      <c r="AK3" s="59" t="s">
        <v>138</v>
      </c>
      <c r="AL3" s="62" t="s">
        <v>144</v>
      </c>
      <c r="AM3" s="63"/>
      <c r="AN3" s="64"/>
      <c r="AO3" s="59" t="s">
        <v>146</v>
      </c>
      <c r="AP3" s="59" t="s">
        <v>148</v>
      </c>
      <c r="AQ3" s="59" t="s">
        <v>150</v>
      </c>
    </row>
    <row r="4" spans="1:43" ht="36" customHeight="1" x14ac:dyDescent="0.2">
      <c r="A4" s="73" t="s">
        <v>1</v>
      </c>
      <c r="B4" s="74"/>
      <c r="C4" s="75"/>
      <c r="D4" s="65"/>
      <c r="E4" s="67"/>
      <c r="F4" s="60"/>
      <c r="G4" s="60"/>
      <c r="H4" s="60"/>
      <c r="I4" s="60"/>
      <c r="J4" s="60"/>
      <c r="K4" s="65"/>
      <c r="L4" s="67"/>
      <c r="M4" s="60"/>
      <c r="N4" s="60"/>
      <c r="O4" s="60"/>
      <c r="P4" s="65"/>
      <c r="Q4" s="6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5"/>
      <c r="AM4" s="66"/>
      <c r="AN4" s="67"/>
      <c r="AO4" s="60"/>
      <c r="AP4" s="60"/>
      <c r="AQ4" s="60"/>
    </row>
    <row r="5" spans="1:43" x14ac:dyDescent="0.2">
      <c r="A5" s="73" t="s">
        <v>2</v>
      </c>
      <c r="B5" s="74"/>
      <c r="C5" s="75"/>
      <c r="D5" s="65"/>
      <c r="E5" s="67"/>
      <c r="F5" s="60"/>
      <c r="G5" s="60"/>
      <c r="H5" s="60"/>
      <c r="I5" s="60"/>
      <c r="J5" s="60"/>
      <c r="K5" s="65"/>
      <c r="L5" s="67"/>
      <c r="M5" s="60"/>
      <c r="N5" s="60"/>
      <c r="O5" s="60"/>
      <c r="P5" s="65"/>
      <c r="Q5" s="6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5"/>
      <c r="AM5" s="66"/>
      <c r="AN5" s="67"/>
      <c r="AO5" s="60"/>
      <c r="AP5" s="60"/>
      <c r="AQ5" s="60"/>
    </row>
    <row r="6" spans="1:43" ht="12.75" hidden="1" customHeight="1" x14ac:dyDescent="0.2">
      <c r="A6" s="9"/>
      <c r="B6" s="10"/>
      <c r="C6" s="11"/>
      <c r="D6" s="68"/>
      <c r="E6" s="70"/>
      <c r="F6" s="61"/>
      <c r="G6" s="61"/>
      <c r="H6" s="61"/>
      <c r="I6" s="61"/>
      <c r="J6" s="61"/>
      <c r="K6" s="68"/>
      <c r="L6" s="70"/>
      <c r="M6" s="61"/>
      <c r="N6" s="61"/>
      <c r="O6" s="61"/>
      <c r="P6" s="68"/>
      <c r="Q6" s="69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8"/>
      <c r="AM6" s="69"/>
      <c r="AN6" s="70"/>
      <c r="AO6" s="61"/>
      <c r="AP6" s="61"/>
      <c r="AQ6" s="61"/>
    </row>
    <row r="7" spans="1:43" ht="23.25" customHeight="1" x14ac:dyDescent="0.2">
      <c r="A7" s="12"/>
      <c r="B7" s="13"/>
      <c r="C7" s="14"/>
      <c r="D7" s="58" t="s">
        <v>69</v>
      </c>
      <c r="E7" s="58" t="s">
        <v>71</v>
      </c>
      <c r="F7" s="58"/>
      <c r="G7" s="58"/>
      <c r="H7" s="58"/>
      <c r="I7" s="58"/>
      <c r="J7" s="58"/>
      <c r="K7" s="58" t="s">
        <v>84</v>
      </c>
      <c r="L7" s="58" t="s">
        <v>71</v>
      </c>
      <c r="M7" s="58"/>
      <c r="N7" s="58"/>
      <c r="O7" s="58"/>
      <c r="P7" s="58" t="s">
        <v>94</v>
      </c>
      <c r="Q7" s="58" t="s">
        <v>96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 t="s">
        <v>71</v>
      </c>
      <c r="AM7" s="58" t="s">
        <v>140</v>
      </c>
      <c r="AN7" s="58" t="s">
        <v>142</v>
      </c>
      <c r="AO7" s="58"/>
      <c r="AP7" s="58"/>
      <c r="AQ7" s="58"/>
    </row>
    <row r="8" spans="1:43" ht="12.75" customHeight="1" x14ac:dyDescent="0.2">
      <c r="A8" s="16"/>
      <c r="B8" s="17"/>
      <c r="C8" s="18"/>
      <c r="D8" s="15" t="s">
        <v>70</v>
      </c>
      <c r="E8" s="15" t="s">
        <v>72</v>
      </c>
      <c r="F8" s="15" t="s">
        <v>74</v>
      </c>
      <c r="G8" s="15" t="s">
        <v>76</v>
      </c>
      <c r="H8" s="15" t="s">
        <v>78</v>
      </c>
      <c r="I8" s="15" t="s">
        <v>80</v>
      </c>
      <c r="J8" s="15" t="s">
        <v>82</v>
      </c>
      <c r="K8" s="15" t="s">
        <v>85</v>
      </c>
      <c r="L8" s="15" t="s">
        <v>86</v>
      </c>
      <c r="M8" s="15" t="s">
        <v>88</v>
      </c>
      <c r="N8" s="15" t="s">
        <v>90</v>
      </c>
      <c r="O8" s="15" t="s">
        <v>92</v>
      </c>
      <c r="P8" s="15" t="s">
        <v>95</v>
      </c>
      <c r="Q8" s="15" t="s">
        <v>97</v>
      </c>
      <c r="R8" s="15" t="s">
        <v>99</v>
      </c>
      <c r="S8" s="15" t="s">
        <v>101</v>
      </c>
      <c r="T8" s="15" t="s">
        <v>103</v>
      </c>
      <c r="U8" s="15" t="s">
        <v>105</v>
      </c>
      <c r="V8" s="15" t="s">
        <v>107</v>
      </c>
      <c r="W8" s="15" t="s">
        <v>109</v>
      </c>
      <c r="X8" s="15" t="s">
        <v>111</v>
      </c>
      <c r="Y8" s="15" t="s">
        <v>113</v>
      </c>
      <c r="Z8" s="15" t="s">
        <v>115</v>
      </c>
      <c r="AA8" s="15" t="s">
        <v>117</v>
      </c>
      <c r="AB8" s="15" t="s">
        <v>119</v>
      </c>
      <c r="AC8" s="15" t="s">
        <v>121</v>
      </c>
      <c r="AD8" s="15" t="s">
        <v>123</v>
      </c>
      <c r="AE8" s="15" t="s">
        <v>125</v>
      </c>
      <c r="AF8" s="15" t="s">
        <v>127</v>
      </c>
      <c r="AG8" s="15" t="s">
        <v>129</v>
      </c>
      <c r="AH8" s="15" t="s">
        <v>131</v>
      </c>
      <c r="AI8" s="15" t="s">
        <v>133</v>
      </c>
      <c r="AJ8" s="15" t="s">
        <v>135</v>
      </c>
      <c r="AK8" s="15" t="s">
        <v>137</v>
      </c>
      <c r="AL8" s="15" t="s">
        <v>139</v>
      </c>
      <c r="AM8" s="15" t="s">
        <v>141</v>
      </c>
      <c r="AN8" s="15" t="s">
        <v>143</v>
      </c>
      <c r="AO8" s="15" t="s">
        <v>145</v>
      </c>
      <c r="AP8" s="15" t="s">
        <v>147</v>
      </c>
      <c r="AQ8" s="15" t="s">
        <v>149</v>
      </c>
    </row>
    <row r="9" spans="1:43" ht="24.75" x14ac:dyDescent="0.2">
      <c r="A9" s="19" t="s">
        <v>3</v>
      </c>
      <c r="B9" s="20" t="s">
        <v>4</v>
      </c>
      <c r="C9" s="20" t="s">
        <v>5</v>
      </c>
      <c r="D9" s="44" t="s">
        <v>154</v>
      </c>
      <c r="E9" s="44" t="s">
        <v>154</v>
      </c>
      <c r="F9" s="44" t="s">
        <v>154</v>
      </c>
      <c r="G9" s="44" t="s">
        <v>154</v>
      </c>
      <c r="H9" s="44" t="s">
        <v>154</v>
      </c>
      <c r="I9" s="44" t="s">
        <v>154</v>
      </c>
      <c r="J9" s="44" t="s">
        <v>154</v>
      </c>
      <c r="K9" s="44" t="s">
        <v>154</v>
      </c>
      <c r="L9" s="44" t="s">
        <v>154</v>
      </c>
      <c r="M9" s="44" t="s">
        <v>154</v>
      </c>
      <c r="N9" s="44" t="s">
        <v>154</v>
      </c>
      <c r="O9" s="44" t="s">
        <v>154</v>
      </c>
      <c r="P9" s="44" t="s">
        <v>154</v>
      </c>
      <c r="Q9" s="44" t="s">
        <v>154</v>
      </c>
      <c r="R9" s="44" t="s">
        <v>154</v>
      </c>
      <c r="S9" s="44" t="s">
        <v>154</v>
      </c>
      <c r="T9" s="44" t="s">
        <v>154</v>
      </c>
      <c r="U9" s="44" t="s">
        <v>154</v>
      </c>
      <c r="V9" s="44" t="s">
        <v>154</v>
      </c>
      <c r="W9" s="44" t="s">
        <v>154</v>
      </c>
      <c r="X9" s="44" t="s">
        <v>154</v>
      </c>
      <c r="Y9" s="44" t="s">
        <v>154</v>
      </c>
      <c r="Z9" s="44" t="s">
        <v>154</v>
      </c>
      <c r="AA9" s="44" t="s">
        <v>154</v>
      </c>
      <c r="AB9" s="44" t="s">
        <v>154</v>
      </c>
      <c r="AC9" s="44" t="s">
        <v>154</v>
      </c>
      <c r="AD9" s="44" t="s">
        <v>154</v>
      </c>
      <c r="AE9" s="44" t="s">
        <v>154</v>
      </c>
      <c r="AF9" s="44" t="s">
        <v>154</v>
      </c>
      <c r="AG9" s="44" t="s">
        <v>154</v>
      </c>
      <c r="AH9" s="44" t="s">
        <v>154</v>
      </c>
      <c r="AI9" s="44" t="s">
        <v>154</v>
      </c>
      <c r="AJ9" s="44" t="s">
        <v>154</v>
      </c>
      <c r="AK9" s="44" t="s">
        <v>154</v>
      </c>
      <c r="AL9" s="44" t="s">
        <v>154</v>
      </c>
      <c r="AM9" s="44" t="s">
        <v>154</v>
      </c>
      <c r="AN9" s="44" t="s">
        <v>154</v>
      </c>
      <c r="AO9" s="44" t="s">
        <v>154</v>
      </c>
      <c r="AP9" s="44" t="s">
        <v>154</v>
      </c>
      <c r="AQ9" s="44" t="s">
        <v>154</v>
      </c>
    </row>
    <row r="10" spans="1:43" x14ac:dyDescent="0.2">
      <c r="A10" s="21" t="s">
        <v>6</v>
      </c>
      <c r="B10" s="22" t="s">
        <v>7</v>
      </c>
      <c r="C10" s="23" t="s">
        <v>7</v>
      </c>
      <c r="D10" s="24">
        <v>183051.88</v>
      </c>
      <c r="E10" s="24">
        <v>311544.43</v>
      </c>
      <c r="F10" s="24">
        <v>68536.81</v>
      </c>
      <c r="G10" s="24">
        <v>11709709.210000001</v>
      </c>
      <c r="H10" s="24">
        <v>6140.87</v>
      </c>
      <c r="I10" s="24">
        <v>1359397.62</v>
      </c>
      <c r="J10" s="24">
        <v>736551.19</v>
      </c>
      <c r="K10" s="24">
        <v>4218787.96</v>
      </c>
      <c r="L10" s="24">
        <v>516961.08</v>
      </c>
      <c r="M10" s="24">
        <v>47645.2</v>
      </c>
      <c r="N10" s="24">
        <v>58422045.899999999</v>
      </c>
      <c r="O10" s="24">
        <v>5401646.9199999999</v>
      </c>
      <c r="P10" s="24">
        <v>117003465889.77</v>
      </c>
      <c r="Q10" s="24">
        <v>233027845.99000001</v>
      </c>
      <c r="R10" s="24">
        <v>2078581.13</v>
      </c>
      <c r="S10" s="24">
        <v>480165.74</v>
      </c>
      <c r="T10" s="24">
        <v>383857.51</v>
      </c>
      <c r="U10" s="24">
        <v>10894922.439999999</v>
      </c>
      <c r="V10" s="24">
        <v>5182030.9800000004</v>
      </c>
      <c r="W10" s="24">
        <v>230778.79</v>
      </c>
      <c r="X10" s="24">
        <v>18172809.16</v>
      </c>
      <c r="Y10" s="24">
        <v>121597.91</v>
      </c>
      <c r="Z10" s="24">
        <v>207200.45</v>
      </c>
      <c r="AA10" s="24">
        <v>2957342.41</v>
      </c>
      <c r="AB10" s="24">
        <v>293667.03000000003</v>
      </c>
      <c r="AC10" s="24">
        <v>26507474.120000001</v>
      </c>
      <c r="AD10" s="24">
        <v>130628.41</v>
      </c>
      <c r="AE10" s="24">
        <v>9048.08</v>
      </c>
      <c r="AF10" s="24">
        <v>1704241.93</v>
      </c>
      <c r="AG10" s="24">
        <v>2614.36</v>
      </c>
      <c r="AH10" s="24">
        <v>59259.78</v>
      </c>
      <c r="AI10" s="24">
        <v>319131870.27999997</v>
      </c>
      <c r="AJ10" s="24">
        <v>8972788.3200000003</v>
      </c>
      <c r="AK10" s="24">
        <v>172468.39</v>
      </c>
      <c r="AL10" s="24">
        <v>144946.38</v>
      </c>
      <c r="AM10" s="24">
        <v>86196.39</v>
      </c>
      <c r="AN10" s="24">
        <v>66162.62</v>
      </c>
      <c r="AO10" s="24">
        <v>496368.34</v>
      </c>
      <c r="AP10" s="24">
        <v>32749158.050000001</v>
      </c>
      <c r="AQ10" s="24">
        <v>31612.68</v>
      </c>
    </row>
    <row r="11" spans="1:43" x14ac:dyDescent="0.2">
      <c r="A11" s="21" t="s">
        <v>8</v>
      </c>
      <c r="B11" s="22" t="s">
        <v>9</v>
      </c>
      <c r="C11" s="25" t="s">
        <v>9</v>
      </c>
      <c r="D11" s="24">
        <v>0</v>
      </c>
      <c r="E11" s="24">
        <v>0</v>
      </c>
      <c r="F11" s="24">
        <v>511915945.19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209123287.66999999</v>
      </c>
      <c r="N11" s="24">
        <v>1221069018.21</v>
      </c>
      <c r="O11" s="24">
        <v>48332240.609999999</v>
      </c>
      <c r="P11" s="24">
        <v>127195834909.61</v>
      </c>
      <c r="Q11" s="24">
        <v>0</v>
      </c>
      <c r="R11" s="24">
        <v>0</v>
      </c>
      <c r="S11" s="24">
        <v>20291506.850000001</v>
      </c>
      <c r="T11" s="24">
        <v>0</v>
      </c>
      <c r="U11" s="24">
        <v>31272161.460000001</v>
      </c>
      <c r="V11" s="24">
        <v>0</v>
      </c>
      <c r="W11" s="24">
        <v>0</v>
      </c>
      <c r="X11" s="24">
        <v>0</v>
      </c>
      <c r="Y11" s="24">
        <v>0</v>
      </c>
      <c r="Z11" s="24">
        <v>3700000</v>
      </c>
      <c r="AA11" s="24">
        <v>70000000</v>
      </c>
      <c r="AB11" s="24">
        <v>0</v>
      </c>
      <c r="AC11" s="24">
        <v>0</v>
      </c>
      <c r="AD11" s="24">
        <v>44983912.329999998</v>
      </c>
      <c r="AE11" s="24">
        <v>0</v>
      </c>
      <c r="AF11" s="24">
        <v>187665315.06999999</v>
      </c>
      <c r="AG11" s="24">
        <v>0</v>
      </c>
      <c r="AH11" s="24">
        <v>0</v>
      </c>
      <c r="AI11" s="24">
        <v>0</v>
      </c>
      <c r="AJ11" s="24">
        <v>222012054.78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66690904.109999999</v>
      </c>
      <c r="AQ11" s="24">
        <v>0</v>
      </c>
    </row>
    <row r="12" spans="1:43" x14ac:dyDescent="0.2">
      <c r="A12" s="21" t="s">
        <v>10</v>
      </c>
      <c r="B12" s="22"/>
      <c r="C12" s="25" t="s">
        <v>11</v>
      </c>
      <c r="D12" s="24">
        <v>21037600.800000001</v>
      </c>
      <c r="E12" s="24">
        <v>252081178.49000001</v>
      </c>
      <c r="F12" s="24">
        <v>1936871027.4100001</v>
      </c>
      <c r="G12" s="24">
        <v>840599715</v>
      </c>
      <c r="H12" s="24">
        <v>27662898.309999999</v>
      </c>
      <c r="I12" s="24">
        <v>647538740.00999999</v>
      </c>
      <c r="J12" s="24">
        <v>484254524.19999999</v>
      </c>
      <c r="K12" s="24">
        <v>465869386.19999999</v>
      </c>
      <c r="L12" s="24">
        <v>49422851.189999998</v>
      </c>
      <c r="M12" s="24">
        <v>1065540293.13</v>
      </c>
      <c r="N12" s="24">
        <v>5633355749.8800001</v>
      </c>
      <c r="O12" s="24">
        <v>692510101.04999995</v>
      </c>
      <c r="P12" s="24">
        <v>1592568435863.9099</v>
      </c>
      <c r="Q12" s="24">
        <v>10493102506.530001</v>
      </c>
      <c r="R12" s="24">
        <v>90871736.150000006</v>
      </c>
      <c r="S12" s="24">
        <v>137870129.59999999</v>
      </c>
      <c r="T12" s="24">
        <v>2118082761.54</v>
      </c>
      <c r="U12" s="24">
        <v>401160966.55000001</v>
      </c>
      <c r="V12" s="24">
        <v>193209958.13</v>
      </c>
      <c r="W12" s="24">
        <v>548444411.11000001</v>
      </c>
      <c r="X12" s="24">
        <v>76657229.030000001</v>
      </c>
      <c r="Y12" s="24">
        <v>58217642.740000002</v>
      </c>
      <c r="Z12" s="24">
        <v>24816397.460000001</v>
      </c>
      <c r="AA12" s="24">
        <v>321098028.63</v>
      </c>
      <c r="AB12" s="24">
        <v>76566248.349999994</v>
      </c>
      <c r="AC12" s="24">
        <v>136497771.40000001</v>
      </c>
      <c r="AD12" s="24">
        <v>104165804.45</v>
      </c>
      <c r="AE12" s="24">
        <v>427447231.16000003</v>
      </c>
      <c r="AF12" s="24">
        <v>984950603.22000003</v>
      </c>
      <c r="AG12" s="24">
        <v>77851845.159999996</v>
      </c>
      <c r="AH12" s="24">
        <v>1435649466.4200001</v>
      </c>
      <c r="AI12" s="24">
        <v>5871844355.3299999</v>
      </c>
      <c r="AJ12" s="24">
        <v>1358869405.9000001</v>
      </c>
      <c r="AK12" s="24">
        <v>574923343</v>
      </c>
      <c r="AL12" s="24">
        <v>38348209.619999997</v>
      </c>
      <c r="AM12" s="24">
        <v>85088190.939999998</v>
      </c>
      <c r="AN12" s="24">
        <v>19777823.449999999</v>
      </c>
      <c r="AO12" s="24">
        <v>406983912.25999999</v>
      </c>
      <c r="AP12" s="24">
        <v>4673569466.1099997</v>
      </c>
      <c r="AQ12" s="24">
        <v>39016692.5</v>
      </c>
    </row>
    <row r="13" spans="1:43" s="50" customFormat="1" x14ac:dyDescent="0.2">
      <c r="A13" s="48" t="s">
        <v>12</v>
      </c>
      <c r="B13" s="22" t="s">
        <v>11</v>
      </c>
      <c r="C13" s="55"/>
      <c r="D13" s="39">
        <v>2673310.59</v>
      </c>
      <c r="E13" s="39">
        <v>4205827.9400000004</v>
      </c>
      <c r="F13" s="39">
        <v>366931333.83999997</v>
      </c>
      <c r="G13" s="39">
        <v>107232894</v>
      </c>
      <c r="H13" s="39">
        <v>756081</v>
      </c>
      <c r="I13" s="39">
        <v>20847131.940000001</v>
      </c>
      <c r="J13" s="39">
        <v>0</v>
      </c>
      <c r="K13" s="39">
        <v>21211997.57</v>
      </c>
      <c r="L13" s="39">
        <v>0</v>
      </c>
      <c r="M13" s="39">
        <v>135224839.43000001</v>
      </c>
      <c r="N13" s="39">
        <v>0</v>
      </c>
      <c r="O13" s="39">
        <v>163873784.63999999</v>
      </c>
      <c r="P13" s="39">
        <v>371172603506.09998</v>
      </c>
      <c r="Q13" s="39">
        <v>4316965845.5299997</v>
      </c>
      <c r="R13" s="39">
        <v>17985379.5</v>
      </c>
      <c r="S13" s="39">
        <v>14819065.199999999</v>
      </c>
      <c r="T13" s="39">
        <v>54815811.840000004</v>
      </c>
      <c r="U13" s="39">
        <v>44380907.530000001</v>
      </c>
      <c r="V13" s="39">
        <v>0</v>
      </c>
      <c r="W13" s="39">
        <v>2999983.87</v>
      </c>
      <c r="X13" s="39">
        <v>0</v>
      </c>
      <c r="Y13" s="39">
        <v>0</v>
      </c>
      <c r="Z13" s="39">
        <v>0</v>
      </c>
      <c r="AA13" s="39">
        <v>0</v>
      </c>
      <c r="AB13" s="39">
        <v>6166012.9299999997</v>
      </c>
      <c r="AC13" s="39">
        <v>15877176</v>
      </c>
      <c r="AD13" s="39">
        <v>0</v>
      </c>
      <c r="AE13" s="39">
        <v>37539541.119999997</v>
      </c>
      <c r="AF13" s="39">
        <v>15952871.720000001</v>
      </c>
      <c r="AG13" s="39">
        <v>13292692.33</v>
      </c>
      <c r="AH13" s="39">
        <v>294158021</v>
      </c>
      <c r="AI13" s="39">
        <v>1091819880</v>
      </c>
      <c r="AJ13" s="39">
        <v>0</v>
      </c>
      <c r="AK13" s="39">
        <v>11414016</v>
      </c>
      <c r="AL13" s="39">
        <v>5061356.5199999996</v>
      </c>
      <c r="AM13" s="39">
        <v>0</v>
      </c>
      <c r="AN13" s="39">
        <v>6963522.2999999998</v>
      </c>
      <c r="AO13" s="39">
        <v>0</v>
      </c>
      <c r="AP13" s="39">
        <v>0</v>
      </c>
      <c r="AQ13" s="39">
        <v>0</v>
      </c>
    </row>
    <row r="14" spans="1:43" s="54" customFormat="1" ht="19.5" x14ac:dyDescent="0.2">
      <c r="A14" s="51" t="s">
        <v>13</v>
      </c>
      <c r="B14" s="52" t="s">
        <v>14</v>
      </c>
      <c r="C14" s="26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561777520100</v>
      </c>
      <c r="Q14" s="24">
        <v>2834858900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</row>
    <row r="15" spans="1:43" x14ac:dyDescent="0.2">
      <c r="A15" s="21" t="s">
        <v>15</v>
      </c>
      <c r="B15" s="22" t="s">
        <v>16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</row>
    <row r="16" spans="1:43" s="54" customFormat="1" x14ac:dyDescent="0.2">
      <c r="A16" s="51" t="s">
        <v>17</v>
      </c>
      <c r="B16" s="52" t="s">
        <v>18</v>
      </c>
      <c r="C16" s="28" t="s">
        <v>19</v>
      </c>
      <c r="D16" s="29">
        <v>2085189.3</v>
      </c>
      <c r="E16" s="29">
        <v>19265379.210000001</v>
      </c>
      <c r="F16" s="29">
        <v>279780831.01999998</v>
      </c>
      <c r="G16" s="29">
        <v>76643060</v>
      </c>
      <c r="H16" s="29">
        <v>1778908.4</v>
      </c>
      <c r="I16" s="29">
        <v>38114793</v>
      </c>
      <c r="J16" s="29">
        <v>128408980</v>
      </c>
      <c r="K16" s="29">
        <v>21899442.5</v>
      </c>
      <c r="L16" s="29">
        <v>14766437.5</v>
      </c>
      <c r="M16" s="29">
        <v>0</v>
      </c>
      <c r="N16" s="29">
        <v>2189208123.6999998</v>
      </c>
      <c r="O16" s="29">
        <v>187308464.59999999</v>
      </c>
      <c r="P16" s="29">
        <v>7153840000</v>
      </c>
      <c r="Q16" s="29">
        <v>0</v>
      </c>
      <c r="R16" s="29">
        <v>0</v>
      </c>
      <c r="S16" s="29">
        <v>0</v>
      </c>
      <c r="T16" s="29">
        <v>344785379.80000001</v>
      </c>
      <c r="U16" s="29">
        <v>98038635</v>
      </c>
      <c r="V16" s="29">
        <v>23123885</v>
      </c>
      <c r="W16" s="29">
        <v>101881726.70999999</v>
      </c>
      <c r="X16" s="29">
        <v>23268021</v>
      </c>
      <c r="Y16" s="29">
        <v>298200</v>
      </c>
      <c r="Z16" s="29">
        <v>9347740</v>
      </c>
      <c r="AA16" s="29">
        <v>7902871</v>
      </c>
      <c r="AB16" s="29">
        <v>0</v>
      </c>
      <c r="AC16" s="29">
        <v>15294950</v>
      </c>
      <c r="AD16" s="29">
        <v>45199532.75</v>
      </c>
      <c r="AE16" s="29">
        <v>49392677.299999997</v>
      </c>
      <c r="AF16" s="29">
        <v>307970663.89999998</v>
      </c>
      <c r="AG16" s="29">
        <v>16910093.690000001</v>
      </c>
      <c r="AH16" s="29">
        <v>0</v>
      </c>
      <c r="AI16" s="29">
        <v>341487166</v>
      </c>
      <c r="AJ16" s="29">
        <v>35171500</v>
      </c>
      <c r="AK16" s="29">
        <v>144030794</v>
      </c>
      <c r="AL16" s="29">
        <v>8935883.8000000007</v>
      </c>
      <c r="AM16" s="29">
        <v>6249905</v>
      </c>
      <c r="AN16" s="29">
        <v>4786986.3499999996</v>
      </c>
      <c r="AO16" s="29">
        <v>32681241.559999999</v>
      </c>
      <c r="AP16" s="29">
        <v>548092327.5</v>
      </c>
      <c r="AQ16" s="29">
        <v>0</v>
      </c>
    </row>
    <row r="17" spans="1:43" x14ac:dyDescent="0.2">
      <c r="A17" s="30" t="s">
        <v>20</v>
      </c>
      <c r="B17" s="22" t="s">
        <v>21</v>
      </c>
      <c r="C17" s="28" t="s">
        <v>22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51256990.950000003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7070140</v>
      </c>
      <c r="V17" s="29">
        <v>2023200</v>
      </c>
      <c r="W17" s="29">
        <v>0</v>
      </c>
      <c r="X17" s="29">
        <v>0</v>
      </c>
      <c r="Y17" s="29">
        <v>0</v>
      </c>
      <c r="Z17" s="29">
        <v>0</v>
      </c>
      <c r="AA17" s="29">
        <v>11018400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6886500</v>
      </c>
      <c r="AP17" s="29">
        <v>245202555.40000001</v>
      </c>
      <c r="AQ17" s="29">
        <v>0</v>
      </c>
    </row>
    <row r="18" spans="1:43" x14ac:dyDescent="0.2">
      <c r="A18" s="21" t="s">
        <v>23</v>
      </c>
      <c r="B18" s="22" t="s">
        <v>24</v>
      </c>
      <c r="C18" s="28" t="s">
        <v>25</v>
      </c>
      <c r="D18" s="29">
        <v>16279100.91</v>
      </c>
      <c r="E18" s="29">
        <v>169938828.31999999</v>
      </c>
      <c r="F18" s="29">
        <v>1290158222.4000001</v>
      </c>
      <c r="G18" s="29">
        <v>616432790</v>
      </c>
      <c r="H18" s="29">
        <v>23056978.100000001</v>
      </c>
      <c r="I18" s="29">
        <v>588576815.07000005</v>
      </c>
      <c r="J18" s="29">
        <v>355845544.19999999</v>
      </c>
      <c r="K18" s="29">
        <v>284116000</v>
      </c>
      <c r="L18" s="29">
        <v>30681819.550000001</v>
      </c>
      <c r="M18" s="29">
        <v>930315453.70000005</v>
      </c>
      <c r="N18" s="29">
        <v>3250050844.9000001</v>
      </c>
      <c r="O18" s="29">
        <v>324307596.43000001</v>
      </c>
      <c r="P18" s="29">
        <v>570565750724.97998</v>
      </c>
      <c r="Q18" s="29">
        <v>3341277761</v>
      </c>
      <c r="R18" s="29">
        <v>72886356.650000006</v>
      </c>
      <c r="S18" s="29">
        <v>123051064.40000001</v>
      </c>
      <c r="T18" s="29">
        <v>1606033158.9000001</v>
      </c>
      <c r="U18" s="29">
        <v>245768184.30000001</v>
      </c>
      <c r="V18" s="29">
        <v>141847552.22999999</v>
      </c>
      <c r="W18" s="29">
        <v>435621261.20999998</v>
      </c>
      <c r="X18" s="29">
        <v>43960737</v>
      </c>
      <c r="Y18" s="29">
        <v>27241224.059999999</v>
      </c>
      <c r="Z18" s="29">
        <v>14290569</v>
      </c>
      <c r="AA18" s="29">
        <v>255326311.83000001</v>
      </c>
      <c r="AB18" s="29">
        <v>48089465</v>
      </c>
      <c r="AC18" s="29">
        <v>90450770</v>
      </c>
      <c r="AD18" s="29">
        <v>58966271.700000003</v>
      </c>
      <c r="AE18" s="29">
        <v>308260773.74000001</v>
      </c>
      <c r="AF18" s="29">
        <v>661027067.60000002</v>
      </c>
      <c r="AG18" s="29">
        <v>42227698</v>
      </c>
      <c r="AH18" s="29">
        <v>845244337</v>
      </c>
      <c r="AI18" s="29">
        <v>3997320779</v>
      </c>
      <c r="AJ18" s="29">
        <v>942501785.89999998</v>
      </c>
      <c r="AK18" s="29">
        <v>388221040.69999999</v>
      </c>
      <c r="AL18" s="29">
        <v>17507534.300000001</v>
      </c>
      <c r="AM18" s="29">
        <v>51166070</v>
      </c>
      <c r="AN18" s="29">
        <v>8027314.7999999998</v>
      </c>
      <c r="AO18" s="29">
        <v>327326284.39999998</v>
      </c>
      <c r="AP18" s="29">
        <v>3880274583.21</v>
      </c>
      <c r="AQ18" s="29">
        <v>33543732.5</v>
      </c>
    </row>
    <row r="19" spans="1:43" s="5" customFormat="1" x14ac:dyDescent="0.2">
      <c r="A19" s="31" t="s">
        <v>66</v>
      </c>
      <c r="B19" s="32" t="s">
        <v>67</v>
      </c>
      <c r="C19" s="33" t="s">
        <v>68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27046517974.400002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</row>
    <row r="20" spans="1:43" x14ac:dyDescent="0.2">
      <c r="A20" s="21" t="s">
        <v>26</v>
      </c>
      <c r="B20" s="22" t="s">
        <v>27</v>
      </c>
      <c r="C20" s="28" t="s">
        <v>28</v>
      </c>
      <c r="D20" s="29">
        <v>0</v>
      </c>
      <c r="E20" s="29">
        <v>58671143.020000003</v>
      </c>
      <c r="F20" s="29">
        <v>640.15</v>
      </c>
      <c r="G20" s="29">
        <v>40290971</v>
      </c>
      <c r="H20" s="29">
        <v>2070930.81</v>
      </c>
      <c r="I20" s="29">
        <v>0</v>
      </c>
      <c r="J20" s="29">
        <v>0</v>
      </c>
      <c r="K20" s="29">
        <v>138641946.13</v>
      </c>
      <c r="L20" s="29">
        <v>3974594.14</v>
      </c>
      <c r="M20" s="29">
        <v>0</v>
      </c>
      <c r="N20" s="29">
        <v>142839790.33000001</v>
      </c>
      <c r="O20" s="29">
        <v>17020255.379999999</v>
      </c>
      <c r="P20" s="29">
        <v>0</v>
      </c>
      <c r="Q20" s="29">
        <v>0</v>
      </c>
      <c r="R20" s="29">
        <v>0</v>
      </c>
      <c r="S20" s="29">
        <v>0</v>
      </c>
      <c r="T20" s="29">
        <v>112448411</v>
      </c>
      <c r="U20" s="29">
        <v>5903099.7199999997</v>
      </c>
      <c r="V20" s="29">
        <v>26215320.899999999</v>
      </c>
      <c r="W20" s="29">
        <v>7941439.3200000003</v>
      </c>
      <c r="X20" s="29">
        <v>9428471.0299999993</v>
      </c>
      <c r="Y20" s="29">
        <v>30678218.68</v>
      </c>
      <c r="Z20" s="29">
        <v>1178088.46</v>
      </c>
      <c r="AA20" s="29">
        <v>46850445.799999997</v>
      </c>
      <c r="AB20" s="29">
        <v>22310770.420000002</v>
      </c>
      <c r="AC20" s="29">
        <v>14874875.4</v>
      </c>
      <c r="AD20" s="29">
        <v>0</v>
      </c>
      <c r="AE20" s="29">
        <v>32254239</v>
      </c>
      <c r="AF20" s="29">
        <v>0</v>
      </c>
      <c r="AG20" s="29">
        <v>5421361.1399999997</v>
      </c>
      <c r="AH20" s="29">
        <v>296247108.42000002</v>
      </c>
      <c r="AI20" s="29">
        <v>441216530.32999998</v>
      </c>
      <c r="AJ20" s="29">
        <v>381196120</v>
      </c>
      <c r="AK20" s="29">
        <v>31257492.300000001</v>
      </c>
      <c r="AL20" s="29">
        <v>6843435</v>
      </c>
      <c r="AM20" s="29">
        <v>27672215.940000001</v>
      </c>
      <c r="AN20" s="29">
        <v>0</v>
      </c>
      <c r="AO20" s="29">
        <v>40089886.299999997</v>
      </c>
      <c r="AP20" s="29">
        <v>0</v>
      </c>
      <c r="AQ20" s="29">
        <v>5472960</v>
      </c>
    </row>
    <row r="21" spans="1:43" ht="19.5" x14ac:dyDescent="0.2">
      <c r="A21" s="21" t="s">
        <v>29</v>
      </c>
      <c r="B21" s="22" t="s">
        <v>30</v>
      </c>
      <c r="C21" s="28" t="s">
        <v>31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54852203558.43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</row>
    <row r="22" spans="1:43" ht="19.5" x14ac:dyDescent="0.2">
      <c r="A22" s="30" t="s">
        <v>32</v>
      </c>
      <c r="B22" s="22" t="s">
        <v>33</v>
      </c>
      <c r="C22" s="28" t="s">
        <v>34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</row>
    <row r="23" spans="1:43" ht="29.25" x14ac:dyDescent="0.2">
      <c r="A23" s="21" t="s">
        <v>35</v>
      </c>
      <c r="B23" s="22" t="s">
        <v>36</v>
      </c>
      <c r="C23" s="28" t="s">
        <v>37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</row>
    <row r="24" spans="1:43" x14ac:dyDescent="0.2">
      <c r="A24" s="21" t="s">
        <v>38</v>
      </c>
      <c r="B24" s="22" t="s">
        <v>39</v>
      </c>
      <c r="C24" s="25" t="s">
        <v>14</v>
      </c>
      <c r="D24" s="35">
        <v>540363.53</v>
      </c>
      <c r="E24" s="35">
        <v>6369668.79</v>
      </c>
      <c r="F24" s="35">
        <v>276519388.58999997</v>
      </c>
      <c r="G24" s="35">
        <v>76785781.989999995</v>
      </c>
      <c r="H24" s="35">
        <v>1992534.56</v>
      </c>
      <c r="I24" s="35">
        <v>109189083.43000001</v>
      </c>
      <c r="J24" s="35">
        <v>10223507.41</v>
      </c>
      <c r="K24" s="35">
        <v>123846004.04000001</v>
      </c>
      <c r="L24" s="35">
        <v>4656028.58</v>
      </c>
      <c r="M24" s="35">
        <v>63044403.719999999</v>
      </c>
      <c r="N24" s="35">
        <v>217004399.97999999</v>
      </c>
      <c r="O24" s="35">
        <v>24239149.469999999</v>
      </c>
      <c r="P24" s="35">
        <v>23163347165.91</v>
      </c>
      <c r="Q24" s="35">
        <v>192929969.24000001</v>
      </c>
      <c r="R24" s="35">
        <v>1550921.31</v>
      </c>
      <c r="S24" s="35">
        <v>3336611.82</v>
      </c>
      <c r="T24" s="35">
        <v>110208535.91</v>
      </c>
      <c r="U24" s="35">
        <v>25275792.949999999</v>
      </c>
      <c r="V24" s="35">
        <v>5478962.4500000002</v>
      </c>
      <c r="W24" s="35">
        <v>19864059.390000001</v>
      </c>
      <c r="X24" s="35">
        <v>1671758.61</v>
      </c>
      <c r="Y24" s="35">
        <v>1414203.53</v>
      </c>
      <c r="Z24" s="35">
        <v>471258.69</v>
      </c>
      <c r="AA24" s="35">
        <v>24489208.329999998</v>
      </c>
      <c r="AB24" s="35">
        <v>1380615.13</v>
      </c>
      <c r="AC24" s="35">
        <v>3056684.83</v>
      </c>
      <c r="AD24" s="35">
        <v>79276048.709999993</v>
      </c>
      <c r="AE24" s="35">
        <v>8990667.3300000001</v>
      </c>
      <c r="AF24" s="35">
        <v>17863176.43</v>
      </c>
      <c r="AG24" s="35">
        <v>2736863.75</v>
      </c>
      <c r="AH24" s="35">
        <v>21221812.010000002</v>
      </c>
      <c r="AI24" s="35">
        <v>120259354.08</v>
      </c>
      <c r="AJ24" s="35">
        <v>335578003.38</v>
      </c>
      <c r="AK24" s="35">
        <v>29566709.030000001</v>
      </c>
      <c r="AL24" s="35">
        <v>726447.68</v>
      </c>
      <c r="AM24" s="35">
        <v>7347449.04</v>
      </c>
      <c r="AN24" s="35">
        <v>382327.93</v>
      </c>
      <c r="AO24" s="35">
        <v>13366477.710000001</v>
      </c>
      <c r="AP24" s="35">
        <v>125214145.95999999</v>
      </c>
      <c r="AQ24" s="35">
        <v>14384970.01</v>
      </c>
    </row>
    <row r="25" spans="1:43" x14ac:dyDescent="0.2">
      <c r="A25" s="21" t="s">
        <v>40</v>
      </c>
      <c r="B25" s="22" t="s">
        <v>41</v>
      </c>
      <c r="C25" s="36" t="s">
        <v>42</v>
      </c>
      <c r="D25" s="24">
        <v>265739.62</v>
      </c>
      <c r="E25" s="24">
        <v>2184844.1800000002</v>
      </c>
      <c r="F25" s="24">
        <v>235092742.13999999</v>
      </c>
      <c r="G25" s="24">
        <v>60164468.490000002</v>
      </c>
      <c r="H25" s="24">
        <v>1396787.73</v>
      </c>
      <c r="I25" s="24">
        <v>97228976.040000007</v>
      </c>
      <c r="J25" s="24">
        <v>69971.149999999994</v>
      </c>
      <c r="K25" s="24">
        <v>117225611.11</v>
      </c>
      <c r="L25" s="24">
        <v>3767216.68</v>
      </c>
      <c r="M25" s="24">
        <v>39009370.829999998</v>
      </c>
      <c r="N25" s="24">
        <v>128806068.54000001</v>
      </c>
      <c r="O25" s="24">
        <v>13650854.92</v>
      </c>
      <c r="P25" s="24">
        <v>0</v>
      </c>
      <c r="Q25" s="24">
        <v>0</v>
      </c>
      <c r="R25" s="24">
        <v>22087.66</v>
      </c>
      <c r="S25" s="24">
        <v>170809.8</v>
      </c>
      <c r="T25" s="24">
        <v>70570987.689999998</v>
      </c>
      <c r="U25" s="24">
        <v>16730487.300000001</v>
      </c>
      <c r="V25" s="24">
        <v>1760453.79</v>
      </c>
      <c r="W25" s="24">
        <v>4608738.75</v>
      </c>
      <c r="X25" s="24">
        <v>12453.01</v>
      </c>
      <c r="Y25" s="24">
        <v>786430.95</v>
      </c>
      <c r="Z25" s="24">
        <v>531.49</v>
      </c>
      <c r="AA25" s="24">
        <v>10095746.93</v>
      </c>
      <c r="AB25" s="24">
        <v>124380.97</v>
      </c>
      <c r="AC25" s="24">
        <v>1370.83</v>
      </c>
      <c r="AD25" s="24">
        <v>76912507.590000004</v>
      </c>
      <c r="AE25" s="24">
        <v>451825.98</v>
      </c>
      <c r="AF25" s="24">
        <v>1015.66</v>
      </c>
      <c r="AG25" s="24">
        <v>1098462.42</v>
      </c>
      <c r="AH25" s="24">
        <v>375205.85</v>
      </c>
      <c r="AI25" s="24">
        <v>11335154.039999999</v>
      </c>
      <c r="AJ25" s="24">
        <v>316341630.73000002</v>
      </c>
      <c r="AK25" s="24">
        <v>18695707.5</v>
      </c>
      <c r="AL25" s="24">
        <v>116329.43</v>
      </c>
      <c r="AM25" s="24">
        <v>6081647.54</v>
      </c>
      <c r="AN25" s="24">
        <v>62100.62</v>
      </c>
      <c r="AO25" s="24">
        <v>3311469.28</v>
      </c>
      <c r="AP25" s="24">
        <v>14515297.369999999</v>
      </c>
      <c r="AQ25" s="24">
        <v>13507375.01</v>
      </c>
    </row>
    <row r="26" spans="1:43" ht="19.5" x14ac:dyDescent="0.2">
      <c r="A26" s="21" t="s">
        <v>43</v>
      </c>
      <c r="B26" s="22" t="s">
        <v>44</v>
      </c>
      <c r="C26" s="36" t="s">
        <v>45</v>
      </c>
      <c r="D26" s="24">
        <v>253627.4</v>
      </c>
      <c r="E26" s="24">
        <v>4037394.34</v>
      </c>
      <c r="F26" s="24">
        <v>41426646.450000003</v>
      </c>
      <c r="G26" s="24">
        <v>16621313.5</v>
      </c>
      <c r="H26" s="24">
        <v>595746.82999999996</v>
      </c>
      <c r="I26" s="24">
        <v>11960107.390000001</v>
      </c>
      <c r="J26" s="24">
        <v>10153536.26</v>
      </c>
      <c r="K26" s="24">
        <v>6620392.9299999997</v>
      </c>
      <c r="L26" s="24">
        <v>888811.9</v>
      </c>
      <c r="M26" s="24">
        <v>24035032.890000001</v>
      </c>
      <c r="N26" s="24">
        <v>88198331.439999998</v>
      </c>
      <c r="O26" s="24">
        <v>10588294.550000001</v>
      </c>
      <c r="P26" s="24">
        <v>22763334165.91</v>
      </c>
      <c r="Q26" s="24">
        <v>192929969.24000001</v>
      </c>
      <c r="R26" s="24">
        <v>1528833.65</v>
      </c>
      <c r="S26" s="24">
        <v>3165802.02</v>
      </c>
      <c r="T26" s="24">
        <v>39637548.219999999</v>
      </c>
      <c r="U26" s="24">
        <v>8545305.6500000004</v>
      </c>
      <c r="V26" s="24">
        <v>3718508.66</v>
      </c>
      <c r="W26" s="24">
        <v>15255320.640000001</v>
      </c>
      <c r="X26" s="24">
        <v>1659305.6</v>
      </c>
      <c r="Y26" s="24">
        <v>627772.57999999996</v>
      </c>
      <c r="Z26" s="24">
        <v>470727.2</v>
      </c>
      <c r="AA26" s="24">
        <v>6393461.4000000004</v>
      </c>
      <c r="AB26" s="24">
        <v>1256234.1599999999</v>
      </c>
      <c r="AC26" s="24">
        <v>3055314</v>
      </c>
      <c r="AD26" s="24">
        <v>2363541.12</v>
      </c>
      <c r="AE26" s="24">
        <v>8538841.3499999996</v>
      </c>
      <c r="AF26" s="24">
        <v>17862160.77</v>
      </c>
      <c r="AG26" s="24">
        <v>1638401.33</v>
      </c>
      <c r="AH26" s="24">
        <v>20846606.16</v>
      </c>
      <c r="AI26" s="24">
        <v>108924200.04000001</v>
      </c>
      <c r="AJ26" s="24">
        <v>19236372.649999999</v>
      </c>
      <c r="AK26" s="24">
        <v>10871001.529999999</v>
      </c>
      <c r="AL26" s="24">
        <v>610118.25</v>
      </c>
      <c r="AM26" s="24">
        <v>1265801.5</v>
      </c>
      <c r="AN26" s="24">
        <v>320227.31</v>
      </c>
      <c r="AO26" s="24">
        <v>8048812.5800000001</v>
      </c>
      <c r="AP26" s="24">
        <v>110698848.59</v>
      </c>
      <c r="AQ26" s="24">
        <v>877595</v>
      </c>
    </row>
    <row r="27" spans="1:43" x14ac:dyDescent="0.2">
      <c r="A27" s="21" t="s">
        <v>46</v>
      </c>
      <c r="B27" s="22" t="s">
        <v>47</v>
      </c>
      <c r="C27" s="36" t="s">
        <v>48</v>
      </c>
      <c r="D27" s="24">
        <v>20996.51</v>
      </c>
      <c r="E27" s="24">
        <v>147430.26999999999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400013000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8000000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2006195.85</v>
      </c>
      <c r="AP27" s="24">
        <v>0</v>
      </c>
      <c r="AQ27" s="24">
        <v>0</v>
      </c>
    </row>
    <row r="28" spans="1:43" x14ac:dyDescent="0.2">
      <c r="A28" s="21" t="s">
        <v>49</v>
      </c>
      <c r="B28" s="22"/>
      <c r="C28" s="25" t="s">
        <v>16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</row>
    <row r="29" spans="1:43" x14ac:dyDescent="0.2">
      <c r="A29" s="21" t="s">
        <v>50</v>
      </c>
      <c r="B29" s="22"/>
      <c r="C29" s="23" t="s">
        <v>21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3595570.75</v>
      </c>
      <c r="L29" s="24">
        <v>376076.25</v>
      </c>
      <c r="M29" s="24">
        <v>0</v>
      </c>
      <c r="N29" s="24">
        <v>51325209.670000002</v>
      </c>
      <c r="O29" s="24">
        <v>5192199.91</v>
      </c>
      <c r="P29" s="24">
        <v>0</v>
      </c>
      <c r="Q29" s="24">
        <v>0</v>
      </c>
      <c r="R29" s="24">
        <v>47280.84</v>
      </c>
      <c r="S29" s="24">
        <v>257058.98</v>
      </c>
      <c r="T29" s="24">
        <v>0</v>
      </c>
      <c r="U29" s="24">
        <v>3279084.91</v>
      </c>
      <c r="V29" s="24">
        <v>0</v>
      </c>
      <c r="W29" s="24">
        <v>0</v>
      </c>
      <c r="X29" s="24">
        <v>1704.99</v>
      </c>
      <c r="Y29" s="24">
        <v>86124.89</v>
      </c>
      <c r="Z29" s="24">
        <v>0</v>
      </c>
      <c r="AA29" s="24">
        <v>2744810.78</v>
      </c>
      <c r="AB29" s="24">
        <v>0</v>
      </c>
      <c r="AC29" s="24">
        <v>0</v>
      </c>
      <c r="AD29" s="24">
        <v>0</v>
      </c>
      <c r="AE29" s="24">
        <v>2709646.67</v>
      </c>
      <c r="AF29" s="24">
        <v>7268200.2000000002</v>
      </c>
      <c r="AG29" s="24">
        <v>0</v>
      </c>
      <c r="AH29" s="24">
        <v>0</v>
      </c>
      <c r="AI29" s="24">
        <v>0</v>
      </c>
      <c r="AJ29" s="24">
        <v>0</v>
      </c>
      <c r="AK29" s="24">
        <v>3986448.13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</row>
    <row r="30" spans="1:43" ht="19.5" x14ac:dyDescent="0.2">
      <c r="A30" s="21" t="s">
        <v>51</v>
      </c>
      <c r="B30" s="22"/>
      <c r="C30" s="36" t="s">
        <v>52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</row>
    <row r="31" spans="1:43" ht="19.5" x14ac:dyDescent="0.2">
      <c r="A31" s="21" t="s">
        <v>53</v>
      </c>
      <c r="B31" s="22"/>
      <c r="C31" s="36" t="s">
        <v>54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3390514.4</v>
      </c>
      <c r="L31" s="37">
        <v>360118.68</v>
      </c>
      <c r="M31" s="37">
        <v>0</v>
      </c>
      <c r="N31" s="37">
        <v>51325209.670000002</v>
      </c>
      <c r="O31" s="37">
        <v>4733755.2699999996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3279084.91</v>
      </c>
      <c r="V31" s="37">
        <v>0</v>
      </c>
      <c r="W31" s="37">
        <v>0</v>
      </c>
      <c r="X31" s="37">
        <v>0</v>
      </c>
      <c r="Y31" s="37">
        <v>86124.89</v>
      </c>
      <c r="Z31" s="37">
        <v>0</v>
      </c>
      <c r="AA31" s="37">
        <v>2744810.78</v>
      </c>
      <c r="AB31" s="37">
        <v>0</v>
      </c>
      <c r="AC31" s="37">
        <v>0</v>
      </c>
      <c r="AD31" s="37">
        <v>0</v>
      </c>
      <c r="AE31" s="37">
        <v>2709646.67</v>
      </c>
      <c r="AF31" s="37">
        <v>7268200.2000000002</v>
      </c>
      <c r="AG31" s="37">
        <v>0</v>
      </c>
      <c r="AH31" s="37">
        <v>0</v>
      </c>
      <c r="AI31" s="37">
        <v>0</v>
      </c>
      <c r="AJ31" s="37">
        <v>0</v>
      </c>
      <c r="AK31" s="37">
        <v>3986448.13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</row>
    <row r="32" spans="1:43" ht="29.25" x14ac:dyDescent="0.2">
      <c r="A32" s="21" t="s">
        <v>55</v>
      </c>
      <c r="B32" s="22"/>
      <c r="C32" s="36" t="s">
        <v>56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</row>
    <row r="33" spans="1:43" ht="18.75" customHeight="1" x14ac:dyDescent="0.2">
      <c r="A33" s="21" t="s">
        <v>57</v>
      </c>
      <c r="B33" s="22"/>
      <c r="C33" s="36" t="s">
        <v>58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</row>
    <row r="34" spans="1:43" x14ac:dyDescent="0.2">
      <c r="A34" s="21" t="s">
        <v>59</v>
      </c>
      <c r="B34" s="22"/>
      <c r="C34" s="36" t="s">
        <v>60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205056.35</v>
      </c>
      <c r="L34" s="37">
        <v>15957.57</v>
      </c>
      <c r="M34" s="37">
        <v>0</v>
      </c>
      <c r="N34" s="37">
        <v>0</v>
      </c>
      <c r="O34" s="37">
        <v>458444.64</v>
      </c>
      <c r="P34" s="37">
        <v>0</v>
      </c>
      <c r="Q34" s="37">
        <v>0</v>
      </c>
      <c r="R34" s="37">
        <v>47280.84</v>
      </c>
      <c r="S34" s="37">
        <v>257058.98</v>
      </c>
      <c r="T34" s="37">
        <v>0</v>
      </c>
      <c r="U34" s="37">
        <v>0</v>
      </c>
      <c r="V34" s="37">
        <v>0</v>
      </c>
      <c r="W34" s="37">
        <v>0</v>
      </c>
      <c r="X34" s="37">
        <v>1704.99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</row>
    <row r="35" spans="1:43" x14ac:dyDescent="0.2">
      <c r="A35" s="38" t="s">
        <v>61</v>
      </c>
      <c r="B35" s="22"/>
      <c r="C35" s="25" t="s">
        <v>24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3595570.75</v>
      </c>
      <c r="L35" s="39">
        <v>376076.25</v>
      </c>
      <c r="M35" s="39">
        <v>0</v>
      </c>
      <c r="N35" s="39">
        <v>51325209.670000002</v>
      </c>
      <c r="O35" s="39">
        <v>5192199.91</v>
      </c>
      <c r="P35" s="39">
        <v>0</v>
      </c>
      <c r="Q35" s="39">
        <v>0</v>
      </c>
      <c r="R35" s="39">
        <v>47280.84</v>
      </c>
      <c r="S35" s="39">
        <v>257058.98</v>
      </c>
      <c r="T35" s="39">
        <v>0</v>
      </c>
      <c r="U35" s="39">
        <v>3279084.91</v>
      </c>
      <c r="V35" s="39">
        <v>0</v>
      </c>
      <c r="W35" s="39">
        <v>0</v>
      </c>
      <c r="X35" s="39">
        <v>1704.99</v>
      </c>
      <c r="Y35" s="39">
        <v>86124.89</v>
      </c>
      <c r="Z35" s="39">
        <v>0</v>
      </c>
      <c r="AA35" s="39">
        <v>2744810.78</v>
      </c>
      <c r="AB35" s="39">
        <v>0</v>
      </c>
      <c r="AC35" s="39">
        <v>0</v>
      </c>
      <c r="AD35" s="39">
        <v>0</v>
      </c>
      <c r="AE35" s="39">
        <v>2709646.67</v>
      </c>
      <c r="AF35" s="39">
        <v>7268200.2000000002</v>
      </c>
      <c r="AG35" s="39">
        <v>0</v>
      </c>
      <c r="AH35" s="39">
        <v>0</v>
      </c>
      <c r="AI35" s="39">
        <v>0</v>
      </c>
      <c r="AJ35" s="39">
        <v>0</v>
      </c>
      <c r="AK35" s="39">
        <v>3986448.13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</row>
    <row r="36" spans="1:43" ht="18" x14ac:dyDescent="0.2">
      <c r="A36" s="38" t="s">
        <v>64</v>
      </c>
      <c r="B36" s="22" t="s">
        <v>63</v>
      </c>
      <c r="C36" s="25"/>
      <c r="D36" s="39">
        <v>21761016.210000001</v>
      </c>
      <c r="E36" s="39">
        <v>258762391.71000001</v>
      </c>
      <c r="F36" s="39">
        <v>2725374898.0000005</v>
      </c>
      <c r="G36" s="39">
        <v>929095206.20000005</v>
      </c>
      <c r="H36" s="39">
        <v>29661573.739999998</v>
      </c>
      <c r="I36" s="39">
        <v>758087221.06000018</v>
      </c>
      <c r="J36" s="39">
        <v>495214582.80000001</v>
      </c>
      <c r="K36" s="39">
        <v>593934178.19999993</v>
      </c>
      <c r="L36" s="39">
        <v>54595840.850000001</v>
      </c>
      <c r="M36" s="39">
        <v>1337755629.72</v>
      </c>
      <c r="N36" s="39">
        <v>7129851213.9699993</v>
      </c>
      <c r="O36" s="39">
        <v>770483138.05000007</v>
      </c>
      <c r="P36" s="39">
        <v>1859931083829.1997</v>
      </c>
      <c r="Q36" s="39">
        <v>10919060321.76</v>
      </c>
      <c r="R36" s="39">
        <v>94501238.590000004</v>
      </c>
      <c r="S36" s="39">
        <v>161978414.00999999</v>
      </c>
      <c r="T36" s="39">
        <v>2228675154.96</v>
      </c>
      <c r="U36" s="39">
        <v>468603843.40000004</v>
      </c>
      <c r="V36" s="39">
        <v>203870951.55999997</v>
      </c>
      <c r="W36" s="39">
        <v>568539249.28999996</v>
      </c>
      <c r="X36" s="39">
        <v>96501796.799999997</v>
      </c>
      <c r="Y36" s="39">
        <v>59753444.18</v>
      </c>
      <c r="Z36" s="39">
        <v>29194856.600000001</v>
      </c>
      <c r="AA36" s="39">
        <v>418544579.37</v>
      </c>
      <c r="AB36" s="39">
        <v>78240530.50999999</v>
      </c>
      <c r="AC36" s="39">
        <v>166061930.35000002</v>
      </c>
      <c r="AD36" s="39">
        <v>228556393.89999998</v>
      </c>
      <c r="AE36" s="39">
        <v>436446946.56999999</v>
      </c>
      <c r="AF36" s="39">
        <v>1192183336.6500001</v>
      </c>
      <c r="AG36" s="39">
        <v>80591323.269999996</v>
      </c>
      <c r="AH36" s="39">
        <v>1456930538.21</v>
      </c>
      <c r="AI36" s="39">
        <v>6311235579.6899996</v>
      </c>
      <c r="AJ36" s="39">
        <v>1925432252.3800001</v>
      </c>
      <c r="AK36" s="39">
        <v>604662520.41999984</v>
      </c>
      <c r="AL36" s="39">
        <v>39219603.68</v>
      </c>
      <c r="AM36" s="39">
        <v>92521836.370000005</v>
      </c>
      <c r="AN36" s="39">
        <v>20226314</v>
      </c>
      <c r="AO36" s="39">
        <v>420846758.30999994</v>
      </c>
      <c r="AP36" s="39">
        <v>4898223674.2300005</v>
      </c>
      <c r="AQ36" s="39">
        <v>53433275.189999998</v>
      </c>
    </row>
    <row r="37" spans="1:43" x14ac:dyDescent="0.2">
      <c r="A37" s="38" t="s">
        <v>62</v>
      </c>
      <c r="B37" s="22"/>
      <c r="C37" s="25" t="s">
        <v>27</v>
      </c>
      <c r="D37" s="39">
        <v>21761016.210000001</v>
      </c>
      <c r="E37" s="39">
        <v>258762391.71000001</v>
      </c>
      <c r="F37" s="39">
        <v>2725374898</v>
      </c>
      <c r="G37" s="39">
        <v>929095206.20000005</v>
      </c>
      <c r="H37" s="39">
        <v>29661573.739999998</v>
      </c>
      <c r="I37" s="39">
        <v>758087221.05999994</v>
      </c>
      <c r="J37" s="39">
        <v>495214582.80000001</v>
      </c>
      <c r="K37" s="39">
        <v>590338607.44999993</v>
      </c>
      <c r="L37" s="39">
        <v>54219764.599999994</v>
      </c>
      <c r="M37" s="39">
        <v>1337755629.72</v>
      </c>
      <c r="N37" s="39">
        <v>7078526004.2999992</v>
      </c>
      <c r="O37" s="39">
        <v>765290938.13999999</v>
      </c>
      <c r="P37" s="39">
        <v>1859931083829.2</v>
      </c>
      <c r="Q37" s="39">
        <v>10919060321.76</v>
      </c>
      <c r="R37" s="39">
        <v>94453957.75</v>
      </c>
      <c r="S37" s="39">
        <v>161721355.03</v>
      </c>
      <c r="T37" s="39">
        <v>2228675154.96</v>
      </c>
      <c r="U37" s="39">
        <v>465324758.48999995</v>
      </c>
      <c r="V37" s="39">
        <v>203870951.55999997</v>
      </c>
      <c r="W37" s="39">
        <v>568539249.28999996</v>
      </c>
      <c r="X37" s="39">
        <v>96500091.810000002</v>
      </c>
      <c r="Y37" s="39">
        <v>59667319.289999999</v>
      </c>
      <c r="Z37" s="39">
        <v>29194856.600000001</v>
      </c>
      <c r="AA37" s="39">
        <v>415799768.58999997</v>
      </c>
      <c r="AB37" s="39">
        <v>78240530.50999999</v>
      </c>
      <c r="AC37" s="39">
        <v>166061930.35000002</v>
      </c>
      <c r="AD37" s="39">
        <v>228556393.89999998</v>
      </c>
      <c r="AE37" s="39">
        <v>433737299.89999998</v>
      </c>
      <c r="AF37" s="39">
        <v>1184915136.45</v>
      </c>
      <c r="AG37" s="39">
        <v>80591323.269999996</v>
      </c>
      <c r="AH37" s="39">
        <v>1456930538.21</v>
      </c>
      <c r="AI37" s="39">
        <v>6311235579.6899996</v>
      </c>
      <c r="AJ37" s="39">
        <v>1925432252.3800001</v>
      </c>
      <c r="AK37" s="39">
        <v>600676072.28999996</v>
      </c>
      <c r="AL37" s="39">
        <v>39219603.68</v>
      </c>
      <c r="AM37" s="39">
        <v>92521836.370000005</v>
      </c>
      <c r="AN37" s="39">
        <v>20226314</v>
      </c>
      <c r="AO37" s="39">
        <v>420846758.30999994</v>
      </c>
      <c r="AP37" s="39">
        <v>4898223674.2299995</v>
      </c>
      <c r="AQ37" s="39">
        <v>53433275.189999998</v>
      </c>
    </row>
    <row r="38" spans="1:43" x14ac:dyDescent="0.2">
      <c r="A38" s="4" t="s">
        <v>65</v>
      </c>
      <c r="B38" s="2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</row>
    <row r="39" spans="1:43" x14ac:dyDescent="0.2">
      <c r="B39" s="2"/>
    </row>
    <row r="40" spans="1:43" x14ac:dyDescent="0.2">
      <c r="B40" s="2"/>
      <c r="AM40" s="40" t="s">
        <v>151</v>
      </c>
      <c r="AN40" s="5"/>
      <c r="AO40" s="41"/>
      <c r="AP40" s="41"/>
      <c r="AQ40" s="41"/>
    </row>
    <row r="41" spans="1:43" x14ac:dyDescent="0.2">
      <c r="B41" s="2"/>
      <c r="AM41" s="42" t="s">
        <v>152</v>
      </c>
      <c r="AN41" s="5"/>
      <c r="AO41" s="5"/>
      <c r="AP41" s="5"/>
      <c r="AQ41" s="43" t="s">
        <v>153</v>
      </c>
    </row>
    <row r="42" spans="1:43" x14ac:dyDescent="0.2">
      <c r="B42" s="2"/>
    </row>
    <row r="43" spans="1:43" x14ac:dyDescent="0.2">
      <c r="B43" s="2"/>
    </row>
    <row r="44" spans="1:43" x14ac:dyDescent="0.2">
      <c r="B44" s="2"/>
    </row>
    <row r="45" spans="1:43" x14ac:dyDescent="0.2">
      <c r="B45" s="2"/>
    </row>
    <row r="46" spans="1:43" x14ac:dyDescent="0.2">
      <c r="B46" s="2"/>
    </row>
    <row r="47" spans="1:43" x14ac:dyDescent="0.2">
      <c r="B47" s="2"/>
    </row>
    <row r="48" spans="1:43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</sheetData>
  <mergeCells count="39">
    <mergeCell ref="D1:H1"/>
    <mergeCell ref="A3:C3"/>
    <mergeCell ref="A4:C4"/>
    <mergeCell ref="A5:C5"/>
    <mergeCell ref="F3:F6"/>
    <mergeCell ref="D3:E6"/>
    <mergeCell ref="K3:L6"/>
    <mergeCell ref="N3:N6"/>
    <mergeCell ref="O3:O6"/>
    <mergeCell ref="G3:G6"/>
    <mergeCell ref="H3:H6"/>
    <mergeCell ref="I3:I6"/>
    <mergeCell ref="J3:J6"/>
    <mergeCell ref="R3:R6"/>
    <mergeCell ref="P3:Q6"/>
    <mergeCell ref="S3:S6"/>
    <mergeCell ref="T3:T6"/>
    <mergeCell ref="M3:M6"/>
    <mergeCell ref="AF3:AF6"/>
    <mergeCell ref="U3:U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O3:AO6"/>
    <mergeCell ref="AL3:AN6"/>
    <mergeCell ref="AP3:AP6"/>
    <mergeCell ref="AQ3:AQ6"/>
    <mergeCell ref="AG3:AG6"/>
    <mergeCell ref="AH3:AH6"/>
    <mergeCell ref="AI3:AI6"/>
    <mergeCell ref="AJ3:AJ6"/>
    <mergeCell ref="AK3:AK6"/>
  </mergeCells>
  <phoneticPr fontId="1" type="noConversion"/>
  <pageMargins left="0.23622047244094491" right="0.15748031496062992" top="0.19685039370078741" bottom="0.19685039370078741" header="0.51181102362204722" footer="0.15748031496062992"/>
  <pageSetup paperSize="8" firstPageNumber="0" orientation="landscape" horizontalDpi="300" verticalDpi="300" r:id="rId1"/>
  <headerFooter alignWithMargins="0">
    <oddFooter>&amp;L&amp;7(22) Исп. А.В. Касин 6-60-71&amp;R&amp;7Страница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view="pageLayout" topLeftCell="A16" zoomScaleNormal="100" workbookViewId="0">
      <selection activeCell="A7" sqref="A7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6.140625" customWidth="1"/>
    <col min="5" max="5" width="16.140625" bestFit="1" customWidth="1"/>
    <col min="6" max="6" width="16.28515625" bestFit="1" customWidth="1"/>
    <col min="7" max="7" width="18" customWidth="1"/>
    <col min="8" max="8" width="18.5703125" customWidth="1"/>
    <col min="9" max="9" width="17.140625" customWidth="1"/>
    <col min="10" max="10" width="16.140625" bestFit="1" customWidth="1"/>
    <col min="11" max="11" width="17.140625" customWidth="1"/>
    <col min="12" max="12" width="16.140625" bestFit="1" customWidth="1"/>
    <col min="13" max="13" width="18.42578125" customWidth="1"/>
    <col min="14" max="14" width="18.28515625" customWidth="1"/>
    <col min="15" max="15" width="18.42578125" customWidth="1"/>
    <col min="16" max="16" width="20.5703125" customWidth="1"/>
    <col min="17" max="17" width="23.5703125" customWidth="1"/>
    <col min="18" max="18" width="19.7109375" customWidth="1"/>
    <col min="19" max="19" width="18.28515625" customWidth="1"/>
    <col min="20" max="21" width="18.5703125" customWidth="1"/>
    <col min="22" max="22" width="17.28515625" customWidth="1"/>
    <col min="23" max="23" width="18.5703125" customWidth="1"/>
    <col min="24" max="24" width="18.140625" customWidth="1"/>
    <col min="25" max="27" width="16.140625" bestFit="1" customWidth="1"/>
    <col min="28" max="28" width="18" customWidth="1"/>
    <col min="29" max="29" width="18.85546875" customWidth="1"/>
    <col min="30" max="34" width="16.140625" bestFit="1" customWidth="1"/>
    <col min="35" max="35" width="18.28515625" customWidth="1"/>
    <col min="36" max="37" width="18.7109375" customWidth="1"/>
    <col min="38" max="38" width="16.140625" bestFit="1" customWidth="1"/>
    <col min="39" max="39" width="16.28515625" bestFit="1" customWidth="1"/>
    <col min="40" max="40" width="18.140625" bestFit="1" customWidth="1"/>
    <col min="41" max="41" width="21.28515625" customWidth="1"/>
    <col min="42" max="43" width="16.140625" bestFit="1" customWidth="1"/>
  </cols>
  <sheetData>
    <row r="1" spans="1:43" ht="31.5" customHeight="1" x14ac:dyDescent="0.2">
      <c r="A1" s="6"/>
      <c r="B1" s="6"/>
      <c r="C1" s="7"/>
      <c r="D1" s="71" t="s">
        <v>155</v>
      </c>
      <c r="E1" s="71"/>
      <c r="F1" s="71"/>
      <c r="G1" s="71"/>
      <c r="H1" s="71"/>
      <c r="I1" s="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8.25" customHeight="1" x14ac:dyDescent="0.2">
      <c r="A2" s="6"/>
      <c r="B2" s="6"/>
      <c r="C2" s="7"/>
      <c r="D2" s="47"/>
      <c r="E2" s="47"/>
      <c r="F2" s="47"/>
      <c r="G2" s="47"/>
      <c r="H2" s="47"/>
      <c r="I2" s="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ht="12.75" customHeight="1" x14ac:dyDescent="0.2">
      <c r="A3" s="72" t="s">
        <v>0</v>
      </c>
      <c r="B3" s="72"/>
      <c r="C3" s="72"/>
      <c r="D3" s="62" t="s">
        <v>73</v>
      </c>
      <c r="E3" s="64"/>
      <c r="F3" s="59" t="s">
        <v>75</v>
      </c>
      <c r="G3" s="59" t="s">
        <v>77</v>
      </c>
      <c r="H3" s="59" t="s">
        <v>79</v>
      </c>
      <c r="I3" s="59" t="s">
        <v>81</v>
      </c>
      <c r="J3" s="59" t="s">
        <v>83</v>
      </c>
      <c r="K3" s="62" t="s">
        <v>87</v>
      </c>
      <c r="L3" s="64"/>
      <c r="M3" s="59" t="s">
        <v>89</v>
      </c>
      <c r="N3" s="59" t="s">
        <v>91</v>
      </c>
      <c r="O3" s="59" t="s">
        <v>93</v>
      </c>
      <c r="P3" s="62" t="s">
        <v>98</v>
      </c>
      <c r="Q3" s="63"/>
      <c r="R3" s="59" t="s">
        <v>100</v>
      </c>
      <c r="S3" s="59" t="s">
        <v>102</v>
      </c>
      <c r="T3" s="59" t="s">
        <v>104</v>
      </c>
      <c r="U3" s="59" t="s">
        <v>106</v>
      </c>
      <c r="V3" s="59" t="s">
        <v>108</v>
      </c>
      <c r="W3" s="59" t="s">
        <v>110</v>
      </c>
      <c r="X3" s="59" t="s">
        <v>112</v>
      </c>
      <c r="Y3" s="59" t="s">
        <v>114</v>
      </c>
      <c r="Z3" s="59" t="s">
        <v>116</v>
      </c>
      <c r="AA3" s="59" t="s">
        <v>118</v>
      </c>
      <c r="AB3" s="59" t="s">
        <v>120</v>
      </c>
      <c r="AC3" s="59" t="s">
        <v>122</v>
      </c>
      <c r="AD3" s="59" t="s">
        <v>124</v>
      </c>
      <c r="AE3" s="59" t="s">
        <v>126</v>
      </c>
      <c r="AF3" s="59" t="s">
        <v>128</v>
      </c>
      <c r="AG3" s="59" t="s">
        <v>130</v>
      </c>
      <c r="AH3" s="59" t="s">
        <v>132</v>
      </c>
      <c r="AI3" s="59" t="s">
        <v>134</v>
      </c>
      <c r="AJ3" s="59" t="s">
        <v>136</v>
      </c>
      <c r="AK3" s="59" t="s">
        <v>138</v>
      </c>
      <c r="AL3" s="62" t="s">
        <v>144</v>
      </c>
      <c r="AM3" s="63"/>
      <c r="AN3" s="64"/>
      <c r="AO3" s="59" t="s">
        <v>146</v>
      </c>
      <c r="AP3" s="59" t="s">
        <v>148</v>
      </c>
      <c r="AQ3" s="59" t="s">
        <v>150</v>
      </c>
    </row>
    <row r="4" spans="1:43" ht="36" customHeight="1" x14ac:dyDescent="0.2">
      <c r="A4" s="73" t="s">
        <v>1</v>
      </c>
      <c r="B4" s="74"/>
      <c r="C4" s="75"/>
      <c r="D4" s="65"/>
      <c r="E4" s="67"/>
      <c r="F4" s="60"/>
      <c r="G4" s="60"/>
      <c r="H4" s="60"/>
      <c r="I4" s="60"/>
      <c r="J4" s="60"/>
      <c r="K4" s="65"/>
      <c r="L4" s="67"/>
      <c r="M4" s="60"/>
      <c r="N4" s="60"/>
      <c r="O4" s="60"/>
      <c r="P4" s="65"/>
      <c r="Q4" s="6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5"/>
      <c r="AM4" s="66"/>
      <c r="AN4" s="67"/>
      <c r="AO4" s="60"/>
      <c r="AP4" s="60"/>
      <c r="AQ4" s="60"/>
    </row>
    <row r="5" spans="1:43" x14ac:dyDescent="0.2">
      <c r="A5" s="73" t="s">
        <v>2</v>
      </c>
      <c r="B5" s="74"/>
      <c r="C5" s="75"/>
      <c r="D5" s="65"/>
      <c r="E5" s="67"/>
      <c r="F5" s="60"/>
      <c r="G5" s="60"/>
      <c r="H5" s="60"/>
      <c r="I5" s="60"/>
      <c r="J5" s="60"/>
      <c r="K5" s="65"/>
      <c r="L5" s="67"/>
      <c r="M5" s="60"/>
      <c r="N5" s="60"/>
      <c r="O5" s="60"/>
      <c r="P5" s="65"/>
      <c r="Q5" s="6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5"/>
      <c r="AM5" s="66"/>
      <c r="AN5" s="67"/>
      <c r="AO5" s="60"/>
      <c r="AP5" s="60"/>
      <c r="AQ5" s="60"/>
    </row>
    <row r="6" spans="1:43" ht="12.75" hidden="1" customHeight="1" x14ac:dyDescent="0.2">
      <c r="A6" s="9"/>
      <c r="B6" s="10"/>
      <c r="C6" s="11"/>
      <c r="D6" s="68"/>
      <c r="E6" s="70"/>
      <c r="F6" s="61"/>
      <c r="G6" s="61"/>
      <c r="H6" s="61"/>
      <c r="I6" s="61"/>
      <c r="J6" s="61"/>
      <c r="K6" s="68"/>
      <c r="L6" s="70"/>
      <c r="M6" s="61"/>
      <c r="N6" s="61"/>
      <c r="O6" s="61"/>
      <c r="P6" s="68"/>
      <c r="Q6" s="69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8"/>
      <c r="AM6" s="69"/>
      <c r="AN6" s="70"/>
      <c r="AO6" s="61"/>
      <c r="AP6" s="61"/>
      <c r="AQ6" s="61"/>
    </row>
    <row r="7" spans="1:43" ht="23.25" customHeight="1" x14ac:dyDescent="0.2">
      <c r="A7" s="12"/>
      <c r="B7" s="13"/>
      <c r="C7" s="14"/>
      <c r="D7" s="15" t="s">
        <v>69</v>
      </c>
      <c r="E7" s="15" t="s">
        <v>71</v>
      </c>
      <c r="F7" s="15"/>
      <c r="G7" s="15"/>
      <c r="H7" s="15"/>
      <c r="I7" s="15"/>
      <c r="J7" s="15"/>
      <c r="K7" s="15" t="s">
        <v>84</v>
      </c>
      <c r="L7" s="15" t="s">
        <v>71</v>
      </c>
      <c r="M7" s="15"/>
      <c r="N7" s="15"/>
      <c r="O7" s="15"/>
      <c r="P7" s="15" t="s">
        <v>94</v>
      </c>
      <c r="Q7" s="15" t="s">
        <v>96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 t="s">
        <v>71</v>
      </c>
      <c r="AM7" s="15" t="s">
        <v>140</v>
      </c>
      <c r="AN7" s="15" t="s">
        <v>142</v>
      </c>
      <c r="AO7" s="15"/>
      <c r="AP7" s="15"/>
      <c r="AQ7" s="15"/>
    </row>
    <row r="8" spans="1:43" ht="12.75" customHeight="1" x14ac:dyDescent="0.2">
      <c r="A8" s="16"/>
      <c r="B8" s="17"/>
      <c r="C8" s="18"/>
      <c r="D8" s="15" t="s">
        <v>70</v>
      </c>
      <c r="E8" s="15" t="s">
        <v>72</v>
      </c>
      <c r="F8" s="15" t="s">
        <v>74</v>
      </c>
      <c r="G8" s="15" t="s">
        <v>76</v>
      </c>
      <c r="H8" s="15" t="s">
        <v>78</v>
      </c>
      <c r="I8" s="15" t="s">
        <v>80</v>
      </c>
      <c r="J8" s="15" t="s">
        <v>82</v>
      </c>
      <c r="K8" s="15" t="s">
        <v>85</v>
      </c>
      <c r="L8" s="15" t="s">
        <v>86</v>
      </c>
      <c r="M8" s="15" t="s">
        <v>88</v>
      </c>
      <c r="N8" s="15" t="s">
        <v>90</v>
      </c>
      <c r="O8" s="15" t="s">
        <v>92</v>
      </c>
      <c r="P8" s="15" t="s">
        <v>95</v>
      </c>
      <c r="Q8" s="15" t="s">
        <v>97</v>
      </c>
      <c r="R8" s="15" t="s">
        <v>99</v>
      </c>
      <c r="S8" s="15" t="s">
        <v>101</v>
      </c>
      <c r="T8" s="15" t="s">
        <v>103</v>
      </c>
      <c r="U8" s="15" t="s">
        <v>105</v>
      </c>
      <c r="V8" s="15" t="s">
        <v>107</v>
      </c>
      <c r="W8" s="15" t="s">
        <v>109</v>
      </c>
      <c r="X8" s="15" t="s">
        <v>111</v>
      </c>
      <c r="Y8" s="15" t="s">
        <v>113</v>
      </c>
      <c r="Z8" s="15" t="s">
        <v>115</v>
      </c>
      <c r="AA8" s="15" t="s">
        <v>117</v>
      </c>
      <c r="AB8" s="15" t="s">
        <v>119</v>
      </c>
      <c r="AC8" s="15" t="s">
        <v>121</v>
      </c>
      <c r="AD8" s="15" t="s">
        <v>123</v>
      </c>
      <c r="AE8" s="15" t="s">
        <v>125</v>
      </c>
      <c r="AF8" s="15" t="s">
        <v>127</v>
      </c>
      <c r="AG8" s="15" t="s">
        <v>129</v>
      </c>
      <c r="AH8" s="15" t="s">
        <v>131</v>
      </c>
      <c r="AI8" s="15" t="s">
        <v>133</v>
      </c>
      <c r="AJ8" s="15" t="s">
        <v>135</v>
      </c>
      <c r="AK8" s="15" t="s">
        <v>137</v>
      </c>
      <c r="AL8" s="15" t="s">
        <v>139</v>
      </c>
      <c r="AM8" s="15" t="s">
        <v>141</v>
      </c>
      <c r="AN8" s="15" t="s">
        <v>143</v>
      </c>
      <c r="AO8" s="15" t="s">
        <v>145</v>
      </c>
      <c r="AP8" s="15" t="s">
        <v>147</v>
      </c>
      <c r="AQ8" s="15" t="s">
        <v>149</v>
      </c>
    </row>
    <row r="9" spans="1:43" ht="24.75" x14ac:dyDescent="0.2">
      <c r="A9" s="19" t="s">
        <v>3</v>
      </c>
      <c r="B9" s="20" t="s">
        <v>4</v>
      </c>
      <c r="C9" s="20" t="s">
        <v>5</v>
      </c>
      <c r="D9" s="44" t="s">
        <v>154</v>
      </c>
      <c r="E9" s="44" t="s">
        <v>154</v>
      </c>
      <c r="F9" s="44" t="s">
        <v>154</v>
      </c>
      <c r="G9" s="44" t="s">
        <v>154</v>
      </c>
      <c r="H9" s="44" t="s">
        <v>154</v>
      </c>
      <c r="I9" s="44" t="s">
        <v>154</v>
      </c>
      <c r="J9" s="44" t="s">
        <v>154</v>
      </c>
      <c r="K9" s="44" t="s">
        <v>154</v>
      </c>
      <c r="L9" s="44" t="s">
        <v>154</v>
      </c>
      <c r="M9" s="44" t="s">
        <v>154</v>
      </c>
      <c r="N9" s="44" t="s">
        <v>154</v>
      </c>
      <c r="O9" s="44" t="s">
        <v>154</v>
      </c>
      <c r="P9" s="44" t="s">
        <v>154</v>
      </c>
      <c r="Q9" s="44" t="s">
        <v>154</v>
      </c>
      <c r="R9" s="44" t="s">
        <v>154</v>
      </c>
      <c r="S9" s="44" t="s">
        <v>154</v>
      </c>
      <c r="T9" s="44" t="s">
        <v>154</v>
      </c>
      <c r="U9" s="44" t="s">
        <v>154</v>
      </c>
      <c r="V9" s="44" t="s">
        <v>154</v>
      </c>
      <c r="W9" s="44" t="s">
        <v>154</v>
      </c>
      <c r="X9" s="44" t="s">
        <v>154</v>
      </c>
      <c r="Y9" s="44" t="s">
        <v>154</v>
      </c>
      <c r="Z9" s="44" t="s">
        <v>154</v>
      </c>
      <c r="AA9" s="44" t="s">
        <v>154</v>
      </c>
      <c r="AB9" s="44" t="s">
        <v>154</v>
      </c>
      <c r="AC9" s="44" t="s">
        <v>154</v>
      </c>
      <c r="AD9" s="44" t="s">
        <v>154</v>
      </c>
      <c r="AE9" s="44" t="s">
        <v>154</v>
      </c>
      <c r="AF9" s="44" t="s">
        <v>154</v>
      </c>
      <c r="AG9" s="44" t="s">
        <v>154</v>
      </c>
      <c r="AH9" s="44" t="s">
        <v>154</v>
      </c>
      <c r="AI9" s="44" t="s">
        <v>154</v>
      </c>
      <c r="AJ9" s="44" t="s">
        <v>154</v>
      </c>
      <c r="AK9" s="44" t="s">
        <v>154</v>
      </c>
      <c r="AL9" s="44" t="s">
        <v>154</v>
      </c>
      <c r="AM9" s="44" t="s">
        <v>154</v>
      </c>
      <c r="AN9" s="44" t="s">
        <v>154</v>
      </c>
      <c r="AO9" s="44" t="s">
        <v>154</v>
      </c>
      <c r="AP9" s="44" t="s">
        <v>154</v>
      </c>
      <c r="AQ9" s="44" t="s">
        <v>154</v>
      </c>
    </row>
    <row r="10" spans="1:43" x14ac:dyDescent="0.2">
      <c r="A10" s="21" t="s">
        <v>6</v>
      </c>
      <c r="B10" s="22" t="s">
        <v>7</v>
      </c>
      <c r="C10" s="23" t="s">
        <v>7</v>
      </c>
      <c r="D10" s="24">
        <v>32847.370000000003</v>
      </c>
      <c r="E10" s="24">
        <v>139615.62</v>
      </c>
      <c r="F10" s="24">
        <v>7533258.0999999996</v>
      </c>
      <c r="G10" s="24">
        <v>37727682.170000002</v>
      </c>
      <c r="H10" s="24">
        <v>9853.36</v>
      </c>
      <c r="I10" s="24">
        <v>20456.16</v>
      </c>
      <c r="J10" s="24">
        <v>37074.839999999997</v>
      </c>
      <c r="K10" s="24">
        <v>287721.17</v>
      </c>
      <c r="L10" s="24">
        <v>241480.26</v>
      </c>
      <c r="M10" s="24">
        <v>37900.230000000003</v>
      </c>
      <c r="N10" s="24">
        <v>526081.06000000006</v>
      </c>
      <c r="O10" s="24">
        <v>85873.93</v>
      </c>
      <c r="P10" s="24">
        <v>199151264330.41</v>
      </c>
      <c r="Q10" s="24">
        <v>810939189.33000004</v>
      </c>
      <c r="R10" s="24">
        <v>3329876.58</v>
      </c>
      <c r="S10" s="24">
        <v>48720.3</v>
      </c>
      <c r="T10" s="24">
        <v>111941035.89</v>
      </c>
      <c r="U10" s="24">
        <v>43760039.439999998</v>
      </c>
      <c r="V10" s="24">
        <v>538487.31000000006</v>
      </c>
      <c r="W10" s="24">
        <v>559570.86</v>
      </c>
      <c r="X10" s="24">
        <v>4477469.83</v>
      </c>
      <c r="Y10" s="24">
        <v>2967711.49</v>
      </c>
      <c r="Z10" s="24">
        <v>1244361</v>
      </c>
      <c r="AA10" s="24">
        <v>531507.49</v>
      </c>
      <c r="AB10" s="24">
        <v>3245139.62</v>
      </c>
      <c r="AC10" s="24">
        <v>25861612.449999999</v>
      </c>
      <c r="AD10" s="24">
        <v>458493.55</v>
      </c>
      <c r="AE10" s="24">
        <v>204101.17</v>
      </c>
      <c r="AF10" s="24">
        <v>1731271.43</v>
      </c>
      <c r="AG10" s="24">
        <v>35982.550000000003</v>
      </c>
      <c r="AH10" s="24">
        <v>347054.64</v>
      </c>
      <c r="AI10" s="24">
        <v>237566533.27000001</v>
      </c>
      <c r="AJ10" s="24">
        <v>1863853.03</v>
      </c>
      <c r="AK10" s="24">
        <v>359330.31</v>
      </c>
      <c r="AL10" s="24">
        <v>49847.42</v>
      </c>
      <c r="AM10" s="24">
        <v>35343.75</v>
      </c>
      <c r="AN10" s="24">
        <v>33269.25</v>
      </c>
      <c r="AO10" s="24">
        <v>477297.21</v>
      </c>
      <c r="AP10" s="24">
        <v>215573591.24000001</v>
      </c>
      <c r="AQ10" s="24">
        <v>2629702.5099999998</v>
      </c>
    </row>
    <row r="11" spans="1:43" x14ac:dyDescent="0.2">
      <c r="A11" s="21" t="s">
        <v>8</v>
      </c>
      <c r="B11" s="22" t="s">
        <v>9</v>
      </c>
      <c r="C11" s="25" t="s">
        <v>9</v>
      </c>
      <c r="D11" s="24">
        <v>0</v>
      </c>
      <c r="E11" s="24">
        <v>0</v>
      </c>
      <c r="F11" s="24">
        <v>501646575.33999997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204684931.50999999</v>
      </c>
      <c r="N11" s="24">
        <v>1195407305.8900001</v>
      </c>
      <c r="O11" s="24">
        <v>47319678.960000001</v>
      </c>
      <c r="P11" s="24">
        <v>130181925309.63</v>
      </c>
      <c r="Q11" s="24">
        <v>0</v>
      </c>
      <c r="R11" s="24">
        <v>0</v>
      </c>
      <c r="S11" s="24">
        <v>5436972.5999999996</v>
      </c>
      <c r="T11" s="24">
        <v>0</v>
      </c>
      <c r="U11" s="24">
        <v>60946377.899999999</v>
      </c>
      <c r="V11" s="24">
        <v>0</v>
      </c>
      <c r="W11" s="24">
        <v>0</v>
      </c>
      <c r="X11" s="24">
        <v>0</v>
      </c>
      <c r="Y11" s="24">
        <v>0</v>
      </c>
      <c r="Z11" s="24">
        <v>2500000</v>
      </c>
      <c r="AA11" s="24">
        <v>70000000</v>
      </c>
      <c r="AB11" s="24">
        <v>0</v>
      </c>
      <c r="AC11" s="24">
        <v>0</v>
      </c>
      <c r="AD11" s="24">
        <v>44026460.270000003</v>
      </c>
      <c r="AE11" s="24">
        <v>0</v>
      </c>
      <c r="AF11" s="24">
        <v>20000000</v>
      </c>
      <c r="AG11" s="24">
        <v>11388043.84</v>
      </c>
      <c r="AH11" s="24">
        <v>49008215.890000001</v>
      </c>
      <c r="AI11" s="24">
        <v>0</v>
      </c>
      <c r="AJ11" s="24">
        <v>247071835.62</v>
      </c>
      <c r="AK11" s="24">
        <v>0</v>
      </c>
      <c r="AL11" s="24">
        <v>0</v>
      </c>
      <c r="AM11" s="24">
        <v>0</v>
      </c>
      <c r="AN11" s="24">
        <v>0</v>
      </c>
      <c r="AO11" s="24">
        <v>21000000</v>
      </c>
      <c r="AP11" s="24">
        <v>903119608.35000002</v>
      </c>
      <c r="AQ11" s="24">
        <v>0</v>
      </c>
    </row>
    <row r="12" spans="1:43" x14ac:dyDescent="0.2">
      <c r="A12" s="21" t="s">
        <v>10</v>
      </c>
      <c r="B12" s="22"/>
      <c r="C12" s="25" t="s">
        <v>11</v>
      </c>
      <c r="D12" s="24">
        <v>19650105.75</v>
      </c>
      <c r="E12" s="24">
        <v>234755826.44999999</v>
      </c>
      <c r="F12" s="24">
        <v>1980247954.6300001</v>
      </c>
      <c r="G12" s="24">
        <v>883751868.39999998</v>
      </c>
      <c r="H12" s="24">
        <v>28725365.010000002</v>
      </c>
      <c r="I12" s="24">
        <v>750179084.75</v>
      </c>
      <c r="J12" s="24">
        <v>487316031.89999998</v>
      </c>
      <c r="K12" s="24">
        <v>507667987.36000001</v>
      </c>
      <c r="L12" s="24">
        <v>52493767.43</v>
      </c>
      <c r="M12" s="24">
        <v>1105578011.9000001</v>
      </c>
      <c r="N12" s="24">
        <v>5865838120.9200001</v>
      </c>
      <c r="O12" s="24">
        <v>716097864.47000003</v>
      </c>
      <c r="P12" s="24">
        <v>1501278359833.46</v>
      </c>
      <c r="Q12" s="24">
        <v>9958937577.2199993</v>
      </c>
      <c r="R12" s="24">
        <v>89540926.420000002</v>
      </c>
      <c r="S12" s="24">
        <v>152191347.80000001</v>
      </c>
      <c r="T12" s="24">
        <v>2096317434.1199999</v>
      </c>
      <c r="U12" s="24">
        <v>360390081.60000002</v>
      </c>
      <c r="V12" s="24">
        <v>192961608.24000001</v>
      </c>
      <c r="W12" s="24">
        <v>532592517.32999998</v>
      </c>
      <c r="X12" s="24">
        <v>90852912.810000002</v>
      </c>
      <c r="Y12" s="24">
        <v>58476338.32</v>
      </c>
      <c r="Z12" s="24">
        <v>25354576.629999999</v>
      </c>
      <c r="AA12" s="24">
        <v>310653543.48000002</v>
      </c>
      <c r="AB12" s="24">
        <v>75177953.799999997</v>
      </c>
      <c r="AC12" s="24">
        <v>138059050.19999999</v>
      </c>
      <c r="AD12" s="24">
        <v>100863455.45</v>
      </c>
      <c r="AE12" s="24">
        <v>424556113.80000001</v>
      </c>
      <c r="AF12" s="24">
        <v>1137439682.96</v>
      </c>
      <c r="AG12" s="24">
        <v>68787792.709999993</v>
      </c>
      <c r="AH12" s="24">
        <v>1413904848.98</v>
      </c>
      <c r="AI12" s="24">
        <v>6015613179.4700003</v>
      </c>
      <c r="AJ12" s="24">
        <v>1519836058.8199999</v>
      </c>
      <c r="AK12" s="24">
        <v>568159190.30999994</v>
      </c>
      <c r="AL12" s="24">
        <v>39727446.859999999</v>
      </c>
      <c r="AM12" s="24">
        <v>88814896.019999996</v>
      </c>
      <c r="AN12" s="24">
        <v>20183470.73</v>
      </c>
      <c r="AO12" s="24">
        <v>375238829.5</v>
      </c>
      <c r="AP12" s="24">
        <v>3774172967.1100001</v>
      </c>
      <c r="AQ12" s="24">
        <v>40970085.5</v>
      </c>
    </row>
    <row r="13" spans="1:43" s="50" customFormat="1" x14ac:dyDescent="0.2">
      <c r="A13" s="48" t="s">
        <v>12</v>
      </c>
      <c r="B13" s="22" t="s">
        <v>11</v>
      </c>
      <c r="C13" s="55"/>
      <c r="D13" s="39">
        <v>1875816.24</v>
      </c>
      <c r="E13" s="39">
        <v>19062881.469999999</v>
      </c>
      <c r="F13" s="39">
        <v>662937270.75999999</v>
      </c>
      <c r="G13" s="39">
        <v>71053782.599999994</v>
      </c>
      <c r="H13" s="39">
        <v>0</v>
      </c>
      <c r="I13" s="39">
        <v>75827171.719999999</v>
      </c>
      <c r="J13" s="39">
        <v>0</v>
      </c>
      <c r="K13" s="39">
        <v>23032673.510000002</v>
      </c>
      <c r="L13" s="39">
        <v>0</v>
      </c>
      <c r="M13" s="39">
        <v>145848178</v>
      </c>
      <c r="N13" s="39">
        <v>0</v>
      </c>
      <c r="O13" s="39">
        <v>131961064.83</v>
      </c>
      <c r="P13" s="39">
        <v>365226194417.40002</v>
      </c>
      <c r="Q13" s="39">
        <v>3702930972.52</v>
      </c>
      <c r="R13" s="39">
        <v>20377129.100000001</v>
      </c>
      <c r="S13" s="39">
        <v>31905183.800000001</v>
      </c>
      <c r="T13" s="39">
        <v>31118535.170000002</v>
      </c>
      <c r="U13" s="39">
        <v>16196352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5720438.5</v>
      </c>
      <c r="AC13" s="39">
        <v>13785400.800000001</v>
      </c>
      <c r="AD13" s="39">
        <v>0</v>
      </c>
      <c r="AE13" s="39">
        <v>27617373.899999999</v>
      </c>
      <c r="AF13" s="39">
        <v>0</v>
      </c>
      <c r="AG13" s="39">
        <v>6520122</v>
      </c>
      <c r="AH13" s="39">
        <v>318826778</v>
      </c>
      <c r="AI13" s="39">
        <v>990382840</v>
      </c>
      <c r="AJ13" s="39">
        <v>176870131.52000001</v>
      </c>
      <c r="AK13" s="39">
        <v>15190745</v>
      </c>
      <c r="AL13" s="39">
        <v>4945730.0599999996</v>
      </c>
      <c r="AM13" s="39">
        <v>0</v>
      </c>
      <c r="AN13" s="39">
        <v>6360129.2300000004</v>
      </c>
      <c r="AO13" s="39">
        <v>0</v>
      </c>
      <c r="AP13" s="39">
        <v>142498331.71000001</v>
      </c>
      <c r="AQ13" s="39">
        <v>0</v>
      </c>
    </row>
    <row r="14" spans="1:43" s="54" customFormat="1" ht="19.5" x14ac:dyDescent="0.2">
      <c r="A14" s="51" t="s">
        <v>13</v>
      </c>
      <c r="B14" s="52" t="s">
        <v>14</v>
      </c>
      <c r="C14" s="26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461841420100</v>
      </c>
      <c r="Q14" s="24">
        <v>2834858900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</row>
    <row r="15" spans="1:43" x14ac:dyDescent="0.2">
      <c r="A15" s="21" t="s">
        <v>15</v>
      </c>
      <c r="B15" s="22" t="s">
        <v>16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</row>
    <row r="16" spans="1:43" s="54" customFormat="1" x14ac:dyDescent="0.2">
      <c r="A16" s="51" t="s">
        <v>17</v>
      </c>
      <c r="B16" s="52" t="s">
        <v>18</v>
      </c>
      <c r="C16" s="28" t="s">
        <v>19</v>
      </c>
      <c r="D16" s="29">
        <v>1931342</v>
      </c>
      <c r="E16" s="29">
        <v>19820187</v>
      </c>
      <c r="F16" s="29">
        <v>276962693.45999998</v>
      </c>
      <c r="G16" s="29">
        <v>78691640</v>
      </c>
      <c r="H16" s="29">
        <v>1533558</v>
      </c>
      <c r="I16" s="29">
        <v>12165432</v>
      </c>
      <c r="J16" s="29">
        <v>130854185</v>
      </c>
      <c r="K16" s="29">
        <v>120790780</v>
      </c>
      <c r="L16" s="29">
        <v>15306000</v>
      </c>
      <c r="M16" s="29">
        <v>0</v>
      </c>
      <c r="N16" s="29">
        <v>1920792960.4400001</v>
      </c>
      <c r="O16" s="29">
        <v>185323098.5</v>
      </c>
      <c r="P16" s="29">
        <v>7211840000</v>
      </c>
      <c r="Q16" s="29">
        <v>0</v>
      </c>
      <c r="R16" s="29">
        <v>0</v>
      </c>
      <c r="S16" s="29">
        <v>0</v>
      </c>
      <c r="T16" s="29">
        <v>350006642.10000002</v>
      </c>
      <c r="U16" s="29">
        <v>92558600</v>
      </c>
      <c r="V16" s="29">
        <v>20341990</v>
      </c>
      <c r="W16" s="29">
        <v>93463045.930000007</v>
      </c>
      <c r="X16" s="29">
        <v>23433064</v>
      </c>
      <c r="Y16" s="29">
        <v>2560000</v>
      </c>
      <c r="Z16" s="29">
        <v>9385775</v>
      </c>
      <c r="AA16" s="29">
        <v>7958290</v>
      </c>
      <c r="AB16" s="29">
        <v>0</v>
      </c>
      <c r="AC16" s="29">
        <v>15432700</v>
      </c>
      <c r="AD16" s="29">
        <v>45425796.950000003</v>
      </c>
      <c r="AE16" s="29">
        <v>51018755.399999999</v>
      </c>
      <c r="AF16" s="29">
        <v>313260329.06</v>
      </c>
      <c r="AG16" s="29">
        <v>16451199.35</v>
      </c>
      <c r="AH16" s="29">
        <v>0</v>
      </c>
      <c r="AI16" s="29">
        <v>366631120</v>
      </c>
      <c r="AJ16" s="29">
        <v>35402500</v>
      </c>
      <c r="AK16" s="29">
        <v>148691289</v>
      </c>
      <c r="AL16" s="29">
        <v>8764608</v>
      </c>
      <c r="AM16" s="29">
        <v>6581040</v>
      </c>
      <c r="AN16" s="29">
        <v>4244141.7</v>
      </c>
      <c r="AO16" s="29">
        <v>34726104</v>
      </c>
      <c r="AP16" s="29">
        <v>199407306.19999999</v>
      </c>
      <c r="AQ16" s="29">
        <v>0</v>
      </c>
    </row>
    <row r="17" spans="1:43" x14ac:dyDescent="0.2">
      <c r="A17" s="30" t="s">
        <v>20</v>
      </c>
      <c r="B17" s="22" t="s">
        <v>21</v>
      </c>
      <c r="C17" s="28" t="s">
        <v>22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72.258375000000001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7777000</v>
      </c>
      <c r="V17" s="29">
        <v>2023200</v>
      </c>
      <c r="W17" s="29">
        <v>0</v>
      </c>
      <c r="X17" s="29">
        <v>0</v>
      </c>
      <c r="Y17" s="29">
        <v>0</v>
      </c>
      <c r="Z17" s="29">
        <v>0</v>
      </c>
      <c r="AA17" s="29">
        <v>12120000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7575000</v>
      </c>
      <c r="AP17" s="29">
        <v>0</v>
      </c>
      <c r="AQ17" s="29">
        <v>0</v>
      </c>
    </row>
    <row r="18" spans="1:43" x14ac:dyDescent="0.2">
      <c r="A18" s="21" t="s">
        <v>23</v>
      </c>
      <c r="B18" s="22" t="s">
        <v>24</v>
      </c>
      <c r="C18" s="28" t="s">
        <v>25</v>
      </c>
      <c r="D18" s="29">
        <v>9952655.2100000009</v>
      </c>
      <c r="E18" s="29">
        <v>115576768.40000001</v>
      </c>
      <c r="F18" s="29">
        <v>675018402.39999998</v>
      </c>
      <c r="G18" s="29">
        <v>653933528.10000002</v>
      </c>
      <c r="H18" s="29">
        <v>23509110.100000001</v>
      </c>
      <c r="I18" s="29">
        <v>509118670.02999997</v>
      </c>
      <c r="J18" s="29">
        <v>356461846.89999998</v>
      </c>
      <c r="K18" s="29">
        <v>261982500</v>
      </c>
      <c r="L18" s="29">
        <v>32051042.579999998</v>
      </c>
      <c r="M18" s="29">
        <v>959729833.89999998</v>
      </c>
      <c r="N18" s="29">
        <v>3093303004.04</v>
      </c>
      <c r="O18" s="29">
        <v>309326116.82999998</v>
      </c>
      <c r="P18" s="29">
        <v>580117318599.29004</v>
      </c>
      <c r="Q18" s="29">
        <v>3421147704.6999998</v>
      </c>
      <c r="R18" s="29">
        <v>64382682.200000003</v>
      </c>
      <c r="S18" s="29">
        <v>120286164</v>
      </c>
      <c r="T18" s="29">
        <v>1512212819.3</v>
      </c>
      <c r="U18" s="29">
        <v>193015143.19999999</v>
      </c>
      <c r="V18" s="29">
        <v>152657083.63999999</v>
      </c>
      <c r="W18" s="29">
        <v>433295206.39999998</v>
      </c>
      <c r="X18" s="29">
        <v>56817185</v>
      </c>
      <c r="Y18" s="29">
        <v>20598630</v>
      </c>
      <c r="Z18" s="29">
        <v>14566225</v>
      </c>
      <c r="AA18" s="29">
        <v>271235870.98000002</v>
      </c>
      <c r="AB18" s="29">
        <v>45525857.700000003</v>
      </c>
      <c r="AC18" s="29">
        <v>93900150</v>
      </c>
      <c r="AD18" s="29">
        <v>55437658.5</v>
      </c>
      <c r="AE18" s="29">
        <v>308422079.69999999</v>
      </c>
      <c r="AF18" s="29">
        <v>824179353.89999998</v>
      </c>
      <c r="AG18" s="29">
        <v>38115465.100000001</v>
      </c>
      <c r="AH18" s="29">
        <v>861406571.60000002</v>
      </c>
      <c r="AI18" s="29">
        <v>4322932021.8000002</v>
      </c>
      <c r="AJ18" s="29">
        <v>1307563427.3</v>
      </c>
      <c r="AK18" s="29">
        <v>404277156.31</v>
      </c>
      <c r="AL18" s="29">
        <v>25550908.800000001</v>
      </c>
      <c r="AM18" s="29">
        <v>44682077.5</v>
      </c>
      <c r="AN18" s="29">
        <v>9579199.8000000007</v>
      </c>
      <c r="AO18" s="29">
        <v>301424627.80000001</v>
      </c>
      <c r="AP18" s="29">
        <v>3193299580.4000001</v>
      </c>
      <c r="AQ18" s="29">
        <v>32423702.100000001</v>
      </c>
    </row>
    <row r="19" spans="1:43" s="5" customFormat="1" x14ac:dyDescent="0.2">
      <c r="A19" s="31" t="s">
        <v>66</v>
      </c>
      <c r="B19" s="32" t="s">
        <v>67</v>
      </c>
      <c r="C19" s="33" t="s">
        <v>68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28684326975.200001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</row>
    <row r="20" spans="1:43" x14ac:dyDescent="0.2">
      <c r="A20" s="21" t="s">
        <v>26</v>
      </c>
      <c r="B20" s="22" t="s">
        <v>27</v>
      </c>
      <c r="C20" s="28" t="s">
        <v>28</v>
      </c>
      <c r="D20" s="29">
        <v>5890292.2999999998</v>
      </c>
      <c r="E20" s="29">
        <v>80295989.579999998</v>
      </c>
      <c r="F20" s="29">
        <v>365329588.00999999</v>
      </c>
      <c r="G20" s="29">
        <v>80072917.700000003</v>
      </c>
      <c r="H20" s="29">
        <v>3682696.91</v>
      </c>
      <c r="I20" s="29">
        <v>153067811</v>
      </c>
      <c r="J20" s="29">
        <v>0</v>
      </c>
      <c r="K20" s="29">
        <v>101862033.84999999</v>
      </c>
      <c r="L20" s="29">
        <v>5136724.8499999996</v>
      </c>
      <c r="M20" s="29">
        <v>0</v>
      </c>
      <c r="N20" s="29">
        <v>779483781.44000006</v>
      </c>
      <c r="O20" s="29">
        <v>89487584.310000002</v>
      </c>
      <c r="P20" s="29">
        <v>0</v>
      </c>
      <c r="Q20" s="29">
        <v>0</v>
      </c>
      <c r="R20" s="29">
        <v>4781115.12</v>
      </c>
      <c r="S20" s="29">
        <v>0</v>
      </c>
      <c r="T20" s="29">
        <v>202979437.55000001</v>
      </c>
      <c r="U20" s="29">
        <v>50842986.399999999</v>
      </c>
      <c r="V20" s="29">
        <v>17939334.600000001</v>
      </c>
      <c r="W20" s="29">
        <v>5834265</v>
      </c>
      <c r="X20" s="29">
        <v>10602663.810000001</v>
      </c>
      <c r="Y20" s="29">
        <v>35317708.32</v>
      </c>
      <c r="Z20" s="29">
        <v>1402576.63</v>
      </c>
      <c r="AA20" s="29">
        <v>19339382.5</v>
      </c>
      <c r="AB20" s="29">
        <v>23931657.600000001</v>
      </c>
      <c r="AC20" s="29">
        <v>14940799.4</v>
      </c>
      <c r="AD20" s="29">
        <v>0</v>
      </c>
      <c r="AE20" s="29">
        <v>37497904.799999997</v>
      </c>
      <c r="AF20" s="29">
        <v>0</v>
      </c>
      <c r="AG20" s="29">
        <v>7701006.2599999998</v>
      </c>
      <c r="AH20" s="29">
        <v>233671499.38</v>
      </c>
      <c r="AI20" s="29">
        <v>335667197.67000002</v>
      </c>
      <c r="AJ20" s="29">
        <v>0</v>
      </c>
      <c r="AK20" s="29">
        <v>0</v>
      </c>
      <c r="AL20" s="29">
        <v>466200</v>
      </c>
      <c r="AM20" s="29">
        <v>37551778.520000003</v>
      </c>
      <c r="AN20" s="29">
        <v>0</v>
      </c>
      <c r="AO20" s="29">
        <v>31513097.699999999</v>
      </c>
      <c r="AP20" s="29">
        <v>238967748.80000001</v>
      </c>
      <c r="AQ20" s="29">
        <v>8546383.4000000004</v>
      </c>
    </row>
    <row r="21" spans="1:43" ht="19.5" x14ac:dyDescent="0.2">
      <c r="A21" s="21" t="s">
        <v>29</v>
      </c>
      <c r="B21" s="22" t="s">
        <v>30</v>
      </c>
      <c r="C21" s="28" t="s">
        <v>31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58197259741.57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</row>
    <row r="22" spans="1:43" ht="19.5" x14ac:dyDescent="0.2">
      <c r="A22" s="30" t="s">
        <v>32</v>
      </c>
      <c r="B22" s="22" t="s">
        <v>33</v>
      </c>
      <c r="C22" s="28" t="s">
        <v>34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</row>
    <row r="23" spans="1:43" ht="29.25" x14ac:dyDescent="0.2">
      <c r="A23" s="21" t="s">
        <v>35</v>
      </c>
      <c r="B23" s="22" t="s">
        <v>36</v>
      </c>
      <c r="C23" s="28" t="s">
        <v>37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</row>
    <row r="24" spans="1:43" x14ac:dyDescent="0.2">
      <c r="A24" s="21" t="s">
        <v>38</v>
      </c>
      <c r="B24" s="22" t="s">
        <v>39</v>
      </c>
      <c r="C24" s="25" t="s">
        <v>14</v>
      </c>
      <c r="D24" s="35">
        <v>2332294.39</v>
      </c>
      <c r="E24" s="35">
        <v>32633714.489999998</v>
      </c>
      <c r="F24" s="35">
        <v>246156627.47</v>
      </c>
      <c r="G24" s="35">
        <v>17719522.239999998</v>
      </c>
      <c r="H24" s="35">
        <v>774431.52</v>
      </c>
      <c r="I24" s="35">
        <v>16885534.800000001</v>
      </c>
      <c r="J24" s="35">
        <v>9299005.5199999996</v>
      </c>
      <c r="K24" s="35">
        <v>120734206.26000001</v>
      </c>
      <c r="L24" s="35">
        <v>3016719</v>
      </c>
      <c r="M24" s="35">
        <v>27521465.710000001</v>
      </c>
      <c r="N24" s="35">
        <v>84497521.609999999</v>
      </c>
      <c r="O24" s="35">
        <v>17027885.399999999</v>
      </c>
      <c r="P24" s="35">
        <v>23994239018.849998</v>
      </c>
      <c r="Q24" s="35">
        <v>168715512.72</v>
      </c>
      <c r="R24" s="35">
        <v>2071542.4</v>
      </c>
      <c r="S24" s="35">
        <v>4073767.37</v>
      </c>
      <c r="T24" s="35">
        <v>52885474.310000002</v>
      </c>
      <c r="U24" s="35">
        <v>7416958</v>
      </c>
      <c r="V24" s="35">
        <v>9538098.3900000006</v>
      </c>
      <c r="W24" s="35">
        <v>31661137.859999999</v>
      </c>
      <c r="X24" s="35">
        <v>1431311.73</v>
      </c>
      <c r="Y24" s="35">
        <v>3480985.62</v>
      </c>
      <c r="Z24" s="35">
        <v>394912.79</v>
      </c>
      <c r="AA24" s="35">
        <v>41511655.619999997</v>
      </c>
      <c r="AB24" s="35">
        <v>2019529.34</v>
      </c>
      <c r="AC24" s="35">
        <v>2882375.31</v>
      </c>
      <c r="AD24" s="35">
        <v>84019546.409999996</v>
      </c>
      <c r="AE24" s="35">
        <v>15322291.93</v>
      </c>
      <c r="AF24" s="35">
        <v>23538040.399999999</v>
      </c>
      <c r="AG24" s="35">
        <v>1801315.36</v>
      </c>
      <c r="AH24" s="35">
        <v>28305520.379999999</v>
      </c>
      <c r="AI24" s="35">
        <v>116790406.64</v>
      </c>
      <c r="AJ24" s="35">
        <v>167097551.91</v>
      </c>
      <c r="AK24" s="35">
        <v>33922467.509999998</v>
      </c>
      <c r="AL24" s="35">
        <v>622100.71</v>
      </c>
      <c r="AM24" s="35">
        <v>8333763.6100000003</v>
      </c>
      <c r="AN24" s="35">
        <v>412147.74</v>
      </c>
      <c r="AO24" s="35">
        <v>31408227.140000001</v>
      </c>
      <c r="AP24" s="35">
        <v>68334366.150000006</v>
      </c>
      <c r="AQ24" s="35">
        <v>9674242.1999999993</v>
      </c>
    </row>
    <row r="25" spans="1:43" x14ac:dyDescent="0.2">
      <c r="A25" s="21" t="s">
        <v>40</v>
      </c>
      <c r="B25" s="22" t="s">
        <v>41</v>
      </c>
      <c r="C25" s="36" t="s">
        <v>42</v>
      </c>
      <c r="D25" s="24">
        <v>2060718.03</v>
      </c>
      <c r="E25" s="24">
        <v>29060179.489999998</v>
      </c>
      <c r="F25" s="24">
        <v>209985568.58000001</v>
      </c>
      <c r="G25" s="24">
        <v>32641.439999999999</v>
      </c>
      <c r="H25" s="24">
        <v>42638.89</v>
      </c>
      <c r="I25" s="24">
        <v>133220.87</v>
      </c>
      <c r="J25" s="24">
        <v>41078.769999999997</v>
      </c>
      <c r="K25" s="24">
        <v>112112312.78</v>
      </c>
      <c r="L25" s="24">
        <v>2172616.6800000002</v>
      </c>
      <c r="M25" s="24">
        <v>15930.28</v>
      </c>
      <c r="N25" s="24">
        <v>14777275.460000001</v>
      </c>
      <c r="O25" s="24">
        <v>6055326.7400000002</v>
      </c>
      <c r="P25" s="24">
        <v>0</v>
      </c>
      <c r="Q25" s="24">
        <v>0</v>
      </c>
      <c r="R25" s="24">
        <v>19472.400000000001</v>
      </c>
      <c r="S25" s="24">
        <v>2213.77</v>
      </c>
      <c r="T25" s="24">
        <v>15791703.26</v>
      </c>
      <c r="U25" s="24">
        <v>2321344.92</v>
      </c>
      <c r="V25" s="24">
        <v>5561226.4400000004</v>
      </c>
      <c r="W25" s="24">
        <v>23001075.32</v>
      </c>
      <c r="X25" s="24">
        <v>4645.2299999999996</v>
      </c>
      <c r="Y25" s="24">
        <v>2677108.62</v>
      </c>
      <c r="Z25" s="24">
        <v>1510.29</v>
      </c>
      <c r="AA25" s="24">
        <v>35535762.560000002</v>
      </c>
      <c r="AB25" s="24">
        <v>859297.2</v>
      </c>
      <c r="AC25" s="24">
        <v>8409.31</v>
      </c>
      <c r="AD25" s="24">
        <v>82051420.189999998</v>
      </c>
      <c r="AE25" s="24">
        <v>6308841.04</v>
      </c>
      <c r="AF25" s="24">
        <v>4803.37</v>
      </c>
      <c r="AG25" s="24">
        <v>688947.34</v>
      </c>
      <c r="AH25" s="24">
        <v>2620445.63</v>
      </c>
      <c r="AI25" s="24">
        <v>23088665.170000002</v>
      </c>
      <c r="AJ25" s="24">
        <v>127365159.89</v>
      </c>
      <c r="AK25" s="24">
        <v>24214288.57</v>
      </c>
      <c r="AL25" s="24">
        <v>11285.54</v>
      </c>
      <c r="AM25" s="24">
        <v>7335620.1100000003</v>
      </c>
      <c r="AN25" s="24">
        <v>4466.55</v>
      </c>
      <c r="AO25" s="24">
        <v>21082069.190000001</v>
      </c>
      <c r="AP25" s="24">
        <v>3839601.55</v>
      </c>
      <c r="AQ25" s="24">
        <v>8937344.3399999999</v>
      </c>
    </row>
    <row r="26" spans="1:43" ht="19.5" x14ac:dyDescent="0.2">
      <c r="A26" s="21" t="s">
        <v>43</v>
      </c>
      <c r="B26" s="22" t="s">
        <v>44</v>
      </c>
      <c r="C26" s="36" t="s">
        <v>45</v>
      </c>
      <c r="D26" s="24">
        <v>250579.85</v>
      </c>
      <c r="E26" s="24">
        <v>3426104.73</v>
      </c>
      <c r="F26" s="24">
        <v>36171058.890000001</v>
      </c>
      <c r="G26" s="24">
        <v>17686880.800000001</v>
      </c>
      <c r="H26" s="24">
        <v>731792.63</v>
      </c>
      <c r="I26" s="24">
        <v>16752313.93</v>
      </c>
      <c r="J26" s="24">
        <v>9257926.75</v>
      </c>
      <c r="K26" s="24">
        <v>8621893.4800000004</v>
      </c>
      <c r="L26" s="24">
        <v>844102.32</v>
      </c>
      <c r="M26" s="24">
        <v>27505535.43</v>
      </c>
      <c r="N26" s="24">
        <v>69720246.150000006</v>
      </c>
      <c r="O26" s="24">
        <v>10972558.66</v>
      </c>
      <c r="P26" s="24">
        <v>23994163018.849998</v>
      </c>
      <c r="Q26" s="24">
        <v>168715512.72</v>
      </c>
      <c r="R26" s="24">
        <v>2052070</v>
      </c>
      <c r="S26" s="24">
        <v>4071553.6</v>
      </c>
      <c r="T26" s="24">
        <v>37093771.049999997</v>
      </c>
      <c r="U26" s="24">
        <v>5095613.08</v>
      </c>
      <c r="V26" s="24">
        <v>3976871.95</v>
      </c>
      <c r="W26" s="24">
        <v>8660062.5399999991</v>
      </c>
      <c r="X26" s="24">
        <v>1426666.5</v>
      </c>
      <c r="Y26" s="24">
        <v>803877</v>
      </c>
      <c r="Z26" s="24">
        <v>393402.5</v>
      </c>
      <c r="AA26" s="24">
        <v>5975893.0599999996</v>
      </c>
      <c r="AB26" s="24">
        <v>1160232.1399999999</v>
      </c>
      <c r="AC26" s="24">
        <v>2873966</v>
      </c>
      <c r="AD26" s="24">
        <v>1968126.22</v>
      </c>
      <c r="AE26" s="24">
        <v>9013450.8900000006</v>
      </c>
      <c r="AF26" s="24">
        <v>23533237.030000001</v>
      </c>
      <c r="AG26" s="24">
        <v>1112368.02</v>
      </c>
      <c r="AH26" s="24">
        <v>25685074.75</v>
      </c>
      <c r="AI26" s="24">
        <v>93701741.469999999</v>
      </c>
      <c r="AJ26" s="24">
        <v>39732392.020000003</v>
      </c>
      <c r="AK26" s="24">
        <v>9708178.9399999995</v>
      </c>
      <c r="AL26" s="24">
        <v>610815.17000000004</v>
      </c>
      <c r="AM26" s="24">
        <v>998143.5</v>
      </c>
      <c r="AN26" s="24">
        <v>407681.19</v>
      </c>
      <c r="AO26" s="24">
        <v>8319962.0999999996</v>
      </c>
      <c r="AP26" s="24">
        <v>64494764.600000001</v>
      </c>
      <c r="AQ26" s="24">
        <v>736897.86</v>
      </c>
    </row>
    <row r="27" spans="1:43" x14ac:dyDescent="0.2">
      <c r="A27" s="21" t="s">
        <v>46</v>
      </c>
      <c r="B27" s="22" t="s">
        <v>47</v>
      </c>
      <c r="C27" s="36" t="s">
        <v>48</v>
      </c>
      <c r="D27" s="24">
        <v>20996.51</v>
      </c>
      <c r="E27" s="24">
        <v>147430.26999999999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76000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2006195.85</v>
      </c>
      <c r="AP27" s="24">
        <v>0</v>
      </c>
      <c r="AQ27" s="24">
        <v>0</v>
      </c>
    </row>
    <row r="28" spans="1:43" x14ac:dyDescent="0.2">
      <c r="A28" s="21" t="s">
        <v>49</v>
      </c>
      <c r="B28" s="22"/>
      <c r="C28" s="25" t="s">
        <v>16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</row>
    <row r="29" spans="1:43" x14ac:dyDescent="0.2">
      <c r="A29" s="21" t="s">
        <v>50</v>
      </c>
      <c r="B29" s="22"/>
      <c r="C29" s="23" t="s">
        <v>21</v>
      </c>
      <c r="D29" s="24">
        <v>117636.54</v>
      </c>
      <c r="E29" s="24">
        <v>1292177.8700000001</v>
      </c>
      <c r="F29" s="24">
        <v>0</v>
      </c>
      <c r="G29" s="24">
        <v>7465068.4000000004</v>
      </c>
      <c r="H29" s="24">
        <v>80147.59</v>
      </c>
      <c r="I29" s="24">
        <v>6940201.0899999999</v>
      </c>
      <c r="J29" s="24">
        <v>4221831.0199999996</v>
      </c>
      <c r="K29" s="24">
        <v>3390514.4</v>
      </c>
      <c r="L29" s="24">
        <v>360118.68</v>
      </c>
      <c r="M29" s="24">
        <v>7620450.3300000001</v>
      </c>
      <c r="N29" s="24">
        <v>51325209.670000002</v>
      </c>
      <c r="O29" s="24">
        <v>4733755.2699999996</v>
      </c>
      <c r="P29" s="24">
        <v>493892120.80000001</v>
      </c>
      <c r="Q29" s="24">
        <v>15390271.99</v>
      </c>
      <c r="R29" s="24">
        <v>657491.06999999995</v>
      </c>
      <c r="S29" s="24">
        <v>1334910.02</v>
      </c>
      <c r="T29" s="24">
        <v>18021909.670000002</v>
      </c>
      <c r="U29" s="24">
        <v>3279084.91</v>
      </c>
      <c r="V29" s="24">
        <v>1387167.37</v>
      </c>
      <c r="W29" s="24">
        <v>4368914.4800000004</v>
      </c>
      <c r="X29" s="24">
        <v>457504.2</v>
      </c>
      <c r="Y29" s="24">
        <v>86124.89</v>
      </c>
      <c r="Z29" s="24">
        <v>182311.99</v>
      </c>
      <c r="AA29" s="24">
        <v>2744810.78</v>
      </c>
      <c r="AB29" s="24">
        <v>726867.88</v>
      </c>
      <c r="AC29" s="24">
        <v>1217481.33</v>
      </c>
      <c r="AD29" s="24">
        <v>1296858.03</v>
      </c>
      <c r="AE29" s="24">
        <v>2709646.67</v>
      </c>
      <c r="AF29" s="24">
        <v>7268200.2000000002</v>
      </c>
      <c r="AG29" s="24">
        <v>750787.3</v>
      </c>
      <c r="AH29" s="24">
        <v>8138035.2800000003</v>
      </c>
      <c r="AI29" s="24">
        <v>49312926.229999997</v>
      </c>
      <c r="AJ29" s="24">
        <v>17814712.699999999</v>
      </c>
      <c r="AK29" s="24">
        <v>3986448.13</v>
      </c>
      <c r="AL29" s="24">
        <v>19722.439999999999</v>
      </c>
      <c r="AM29" s="24">
        <v>0</v>
      </c>
      <c r="AN29" s="24">
        <v>118453.62</v>
      </c>
      <c r="AO29" s="24">
        <v>3005308.35</v>
      </c>
      <c r="AP29" s="24">
        <v>29043316.43</v>
      </c>
      <c r="AQ29" s="24">
        <v>338996.79</v>
      </c>
    </row>
    <row r="30" spans="1:43" ht="19.5" x14ac:dyDescent="0.2">
      <c r="A30" s="21" t="s">
        <v>51</v>
      </c>
      <c r="B30" s="22"/>
      <c r="C30" s="36" t="s">
        <v>52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</row>
    <row r="31" spans="1:43" ht="19.5" x14ac:dyDescent="0.2">
      <c r="A31" s="21" t="s">
        <v>53</v>
      </c>
      <c r="B31" s="22"/>
      <c r="C31" s="36" t="s">
        <v>54</v>
      </c>
      <c r="D31" s="37">
        <v>117636.54</v>
      </c>
      <c r="E31" s="37">
        <v>1292177.8700000001</v>
      </c>
      <c r="F31" s="37">
        <v>0</v>
      </c>
      <c r="G31" s="37">
        <v>7465068.4000000004</v>
      </c>
      <c r="H31" s="37">
        <v>80147.59</v>
      </c>
      <c r="I31" s="37">
        <v>6940201.0899999999</v>
      </c>
      <c r="J31" s="37">
        <v>4221831.0199999996</v>
      </c>
      <c r="K31" s="37">
        <v>3390514.4</v>
      </c>
      <c r="L31" s="37">
        <v>360118.68</v>
      </c>
      <c r="M31" s="37">
        <v>7620450.3300000001</v>
      </c>
      <c r="N31" s="37">
        <v>51325209.670000002</v>
      </c>
      <c r="O31" s="37">
        <v>4733755.2699999996</v>
      </c>
      <c r="P31" s="37">
        <v>493892120.80000001</v>
      </c>
      <c r="Q31" s="37">
        <v>15390271.99</v>
      </c>
      <c r="R31" s="37">
        <v>657491.06999999995</v>
      </c>
      <c r="S31" s="37">
        <v>1334910.02</v>
      </c>
      <c r="T31" s="37">
        <v>18021909.670000002</v>
      </c>
      <c r="U31" s="37">
        <v>3279084.91</v>
      </c>
      <c r="V31" s="37">
        <v>1387167.37</v>
      </c>
      <c r="W31" s="37">
        <v>4368914.4800000004</v>
      </c>
      <c r="X31" s="37">
        <v>457504.2</v>
      </c>
      <c r="Y31" s="37">
        <v>86124.89</v>
      </c>
      <c r="Z31" s="37">
        <v>182311.99</v>
      </c>
      <c r="AA31" s="37">
        <v>2744810.78</v>
      </c>
      <c r="AB31" s="37">
        <v>726867.88</v>
      </c>
      <c r="AC31" s="37">
        <v>1217481.33</v>
      </c>
      <c r="AD31" s="37">
        <v>1296858.03</v>
      </c>
      <c r="AE31" s="37">
        <v>2709646.67</v>
      </c>
      <c r="AF31" s="37">
        <v>7268200.2000000002</v>
      </c>
      <c r="AG31" s="37">
        <v>750787.3</v>
      </c>
      <c r="AH31" s="37">
        <v>8138035.2800000003</v>
      </c>
      <c r="AI31" s="37">
        <v>49312926.229999997</v>
      </c>
      <c r="AJ31" s="37">
        <v>17814712.699999999</v>
      </c>
      <c r="AK31" s="37">
        <v>3986448.13</v>
      </c>
      <c r="AL31" s="37">
        <v>19722.439999999999</v>
      </c>
      <c r="AM31" s="37">
        <v>0</v>
      </c>
      <c r="AN31" s="37">
        <v>118453.62</v>
      </c>
      <c r="AO31" s="37">
        <v>3005308.35</v>
      </c>
      <c r="AP31" s="37">
        <v>29043316.43</v>
      </c>
      <c r="AQ31" s="37">
        <v>338996.79</v>
      </c>
    </row>
    <row r="32" spans="1:43" ht="29.25" x14ac:dyDescent="0.2">
      <c r="A32" s="21" t="s">
        <v>55</v>
      </c>
      <c r="B32" s="22"/>
      <c r="C32" s="36" t="s">
        <v>56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</row>
    <row r="33" spans="1:43" ht="18.75" customHeight="1" x14ac:dyDescent="0.2">
      <c r="A33" s="21" t="s">
        <v>57</v>
      </c>
      <c r="B33" s="22"/>
      <c r="C33" s="36" t="s">
        <v>58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</row>
    <row r="34" spans="1:43" x14ac:dyDescent="0.2">
      <c r="A34" s="21" t="s">
        <v>59</v>
      </c>
      <c r="B34" s="22"/>
      <c r="C34" s="36" t="s">
        <v>60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</row>
    <row r="35" spans="1:43" x14ac:dyDescent="0.2">
      <c r="A35" s="38" t="s">
        <v>61</v>
      </c>
      <c r="B35" s="22"/>
      <c r="C35" s="25" t="s">
        <v>24</v>
      </c>
      <c r="D35" s="39">
        <v>117636.54</v>
      </c>
      <c r="E35" s="39">
        <v>1292177.8700000001</v>
      </c>
      <c r="F35" s="39">
        <v>0</v>
      </c>
      <c r="G35" s="39">
        <v>7465068.4000000004</v>
      </c>
      <c r="H35" s="39">
        <v>80147.59</v>
      </c>
      <c r="I35" s="39">
        <v>6940201.0899999999</v>
      </c>
      <c r="J35" s="39">
        <v>4221831.0199999996</v>
      </c>
      <c r="K35" s="39">
        <v>3390514.4</v>
      </c>
      <c r="L35" s="39">
        <v>360118.68</v>
      </c>
      <c r="M35" s="39">
        <v>7620450.3300000001</v>
      </c>
      <c r="N35" s="39">
        <v>51325209.670000002</v>
      </c>
      <c r="O35" s="39">
        <v>4733755.2699999996</v>
      </c>
      <c r="P35" s="39">
        <v>493892120.80000001</v>
      </c>
      <c r="Q35" s="39">
        <v>15390271.99</v>
      </c>
      <c r="R35" s="39">
        <v>657491.06999999995</v>
      </c>
      <c r="S35" s="39">
        <v>1334910.02</v>
      </c>
      <c r="T35" s="39">
        <v>18021909.670000002</v>
      </c>
      <c r="U35" s="39">
        <v>3279084.91</v>
      </c>
      <c r="V35" s="39">
        <v>1387167.37</v>
      </c>
      <c r="W35" s="39">
        <v>4368914.4800000004</v>
      </c>
      <c r="X35" s="39">
        <v>457504.2</v>
      </c>
      <c r="Y35" s="39">
        <v>86124.89</v>
      </c>
      <c r="Z35" s="39">
        <v>182311.99</v>
      </c>
      <c r="AA35" s="39">
        <v>2744810.78</v>
      </c>
      <c r="AB35" s="39">
        <v>726867.88</v>
      </c>
      <c r="AC35" s="39">
        <v>1217481.33</v>
      </c>
      <c r="AD35" s="39">
        <v>1296858.03</v>
      </c>
      <c r="AE35" s="39">
        <v>2709646.67</v>
      </c>
      <c r="AF35" s="39">
        <v>7268200.2000000002</v>
      </c>
      <c r="AG35" s="39">
        <v>750787.3</v>
      </c>
      <c r="AH35" s="39">
        <v>8138035.2800000003</v>
      </c>
      <c r="AI35" s="39">
        <v>49312926.229999997</v>
      </c>
      <c r="AJ35" s="39">
        <v>17814712.699999999</v>
      </c>
      <c r="AK35" s="39">
        <v>3986448.13</v>
      </c>
      <c r="AL35" s="39">
        <v>19722.439999999999</v>
      </c>
      <c r="AM35" s="39">
        <v>0</v>
      </c>
      <c r="AN35" s="39">
        <v>118453.62</v>
      </c>
      <c r="AO35" s="39">
        <v>3005308.35</v>
      </c>
      <c r="AP35" s="39">
        <v>29043316.43</v>
      </c>
      <c r="AQ35" s="39">
        <v>338996.79</v>
      </c>
    </row>
    <row r="36" spans="1:43" ht="18" x14ac:dyDescent="0.2">
      <c r="A36" s="38" t="s">
        <v>64</v>
      </c>
      <c r="B36" s="22" t="s">
        <v>63</v>
      </c>
      <c r="C36" s="25"/>
      <c r="D36" s="39">
        <f t="shared" ref="D36:AQ36" si="0">SUM(D10:D11,D13:D24)+D28</f>
        <v>22015247.510000002</v>
      </c>
      <c r="E36" s="39">
        <f t="shared" si="0"/>
        <v>267529156.56</v>
      </c>
      <c r="F36" s="39">
        <f t="shared" si="0"/>
        <v>2735584415.5399995</v>
      </c>
      <c r="G36" s="39">
        <f t="shared" si="0"/>
        <v>939199072.81000006</v>
      </c>
      <c r="H36" s="39">
        <f t="shared" si="0"/>
        <v>29509649.890000001</v>
      </c>
      <c r="I36" s="39">
        <f t="shared" si="0"/>
        <v>767085075.70999992</v>
      </c>
      <c r="J36" s="39">
        <f t="shared" si="0"/>
        <v>496652112.25999999</v>
      </c>
      <c r="K36" s="39">
        <f t="shared" si="0"/>
        <v>628689914.78999996</v>
      </c>
      <c r="L36" s="39">
        <f t="shared" si="0"/>
        <v>55751966.689999998</v>
      </c>
      <c r="M36" s="39">
        <f t="shared" si="0"/>
        <v>1337822309.3499999</v>
      </c>
      <c r="N36" s="39">
        <v>7146269029.4799995</v>
      </c>
      <c r="O36" s="39">
        <f t="shared" si="0"/>
        <v>780531302.75999987</v>
      </c>
      <c r="P36" s="39">
        <f t="shared" si="0"/>
        <v>1854605788492.3501</v>
      </c>
      <c r="Q36" s="39">
        <f t="shared" si="0"/>
        <v>10938592279.269999</v>
      </c>
      <c r="R36" s="39">
        <f t="shared" si="0"/>
        <v>94942345.400000006</v>
      </c>
      <c r="S36" s="39">
        <f t="shared" si="0"/>
        <v>161750808.06999999</v>
      </c>
      <c r="T36" s="39">
        <f t="shared" si="0"/>
        <v>2261143944.3200002</v>
      </c>
      <c r="U36" s="39">
        <f t="shared" si="0"/>
        <v>472513456.93999994</v>
      </c>
      <c r="V36" s="39">
        <f t="shared" si="0"/>
        <v>203038193.94</v>
      </c>
      <c r="W36" s="39">
        <f t="shared" si="0"/>
        <v>564813226.04999995</v>
      </c>
      <c r="X36" s="39">
        <f t="shared" si="0"/>
        <v>96761694.370000005</v>
      </c>
      <c r="Y36" s="39">
        <f t="shared" si="0"/>
        <v>64925035.43</v>
      </c>
      <c r="Z36" s="39">
        <f t="shared" si="0"/>
        <v>29493850.419999998</v>
      </c>
      <c r="AA36" s="39">
        <f t="shared" si="0"/>
        <v>422696706.59000003</v>
      </c>
      <c r="AB36" s="39">
        <f t="shared" si="0"/>
        <v>80442622.76000002</v>
      </c>
      <c r="AC36" s="39">
        <f t="shared" si="0"/>
        <v>166803037.96000001</v>
      </c>
      <c r="AD36" s="39">
        <f t="shared" si="0"/>
        <v>229367955.68000001</v>
      </c>
      <c r="AE36" s="39">
        <f t="shared" si="0"/>
        <v>440082506.89999998</v>
      </c>
      <c r="AF36" s="39">
        <f t="shared" si="0"/>
        <v>1182708994.79</v>
      </c>
      <c r="AG36" s="39">
        <f t="shared" si="0"/>
        <v>82013134.460000008</v>
      </c>
      <c r="AH36" s="39">
        <f t="shared" si="0"/>
        <v>1491565639.8900003</v>
      </c>
      <c r="AI36" s="39">
        <f t="shared" si="0"/>
        <v>6369970119.3800001</v>
      </c>
      <c r="AJ36" s="39">
        <f t="shared" si="0"/>
        <v>1935869299.3800001</v>
      </c>
      <c r="AK36" s="39">
        <f t="shared" si="0"/>
        <v>602440988.13</v>
      </c>
      <c r="AL36" s="39">
        <f t="shared" si="0"/>
        <v>40399394.990000002</v>
      </c>
      <c r="AM36" s="39">
        <f t="shared" si="0"/>
        <v>97184003.38000001</v>
      </c>
      <c r="AN36" s="39">
        <f t="shared" si="0"/>
        <v>20628887.719999999</v>
      </c>
      <c r="AO36" s="39">
        <f t="shared" si="0"/>
        <v>428124353.84999996</v>
      </c>
      <c r="AP36" s="39">
        <f t="shared" si="0"/>
        <v>4961200532.8500004</v>
      </c>
      <c r="AQ36" s="39">
        <f t="shared" si="0"/>
        <v>53274030.209999993</v>
      </c>
    </row>
    <row r="37" spans="1:43" x14ac:dyDescent="0.2">
      <c r="A37" s="38" t="s">
        <v>62</v>
      </c>
      <c r="B37" s="22"/>
      <c r="C37" s="25" t="s">
        <v>27</v>
      </c>
      <c r="D37" s="39">
        <f t="shared" ref="D37:AQ37" si="1">SUM(D10,D11,D12,D24,D28)-D35</f>
        <v>21897610.970000003</v>
      </c>
      <c r="E37" s="39">
        <f t="shared" si="1"/>
        <v>266236978.69</v>
      </c>
      <c r="F37" s="39">
        <f t="shared" si="1"/>
        <v>2735584415.54</v>
      </c>
      <c r="G37" s="39">
        <f t="shared" si="1"/>
        <v>931734004.40999997</v>
      </c>
      <c r="H37" s="39">
        <f t="shared" si="1"/>
        <v>29429502.300000001</v>
      </c>
      <c r="I37" s="39">
        <f t="shared" si="1"/>
        <v>760144874.61999989</v>
      </c>
      <c r="J37" s="39">
        <f t="shared" si="1"/>
        <v>492430281.23999995</v>
      </c>
      <c r="K37" s="39">
        <f t="shared" si="1"/>
        <v>625299400.3900001</v>
      </c>
      <c r="L37" s="39">
        <f t="shared" si="1"/>
        <v>55391848.009999998</v>
      </c>
      <c r="M37" s="39">
        <f t="shared" si="1"/>
        <v>1330201859.0200002</v>
      </c>
      <c r="N37" s="39">
        <f t="shared" si="1"/>
        <v>7094943819.8099995</v>
      </c>
      <c r="O37" s="39">
        <f t="shared" si="1"/>
        <v>775797547.49000001</v>
      </c>
      <c r="P37" s="39">
        <f t="shared" si="1"/>
        <v>1854111896371.55</v>
      </c>
      <c r="Q37" s="39">
        <f t="shared" si="1"/>
        <v>10923202007.279999</v>
      </c>
      <c r="R37" s="39">
        <f t="shared" si="1"/>
        <v>94284854.330000013</v>
      </c>
      <c r="S37" s="39">
        <f t="shared" si="1"/>
        <v>160415898.05000001</v>
      </c>
      <c r="T37" s="39">
        <f t="shared" si="1"/>
        <v>2243122034.6499996</v>
      </c>
      <c r="U37" s="39">
        <f t="shared" si="1"/>
        <v>469234372.03000003</v>
      </c>
      <c r="V37" s="39">
        <f t="shared" si="1"/>
        <v>201651026.56999999</v>
      </c>
      <c r="W37" s="39">
        <f t="shared" si="1"/>
        <v>560444311.56999993</v>
      </c>
      <c r="X37" s="39">
        <f t="shared" si="1"/>
        <v>96304190.170000002</v>
      </c>
      <c r="Y37" s="39">
        <f t="shared" si="1"/>
        <v>64838910.539999999</v>
      </c>
      <c r="Z37" s="39">
        <f t="shared" si="1"/>
        <v>29311538.43</v>
      </c>
      <c r="AA37" s="39">
        <f t="shared" si="1"/>
        <v>419951895.81000006</v>
      </c>
      <c r="AB37" s="39">
        <f t="shared" si="1"/>
        <v>79715754.88000001</v>
      </c>
      <c r="AC37" s="39">
        <f t="shared" si="1"/>
        <v>165585556.62999997</v>
      </c>
      <c r="AD37" s="39">
        <f t="shared" si="1"/>
        <v>228071097.65000001</v>
      </c>
      <c r="AE37" s="39">
        <f t="shared" si="1"/>
        <v>437372860.23000002</v>
      </c>
      <c r="AF37" s="39">
        <f t="shared" si="1"/>
        <v>1175440794.5900002</v>
      </c>
      <c r="AG37" s="39">
        <f t="shared" si="1"/>
        <v>81262347.159999996</v>
      </c>
      <c r="AH37" s="39">
        <f t="shared" si="1"/>
        <v>1483427604.6100001</v>
      </c>
      <c r="AI37" s="39">
        <f t="shared" si="1"/>
        <v>6320657193.1500015</v>
      </c>
      <c r="AJ37" s="39">
        <f t="shared" si="1"/>
        <v>1918054586.6800001</v>
      </c>
      <c r="AK37" s="39">
        <f t="shared" si="1"/>
        <v>598454539.99999988</v>
      </c>
      <c r="AL37" s="39">
        <f t="shared" si="1"/>
        <v>40379672.550000004</v>
      </c>
      <c r="AM37" s="39">
        <f t="shared" si="1"/>
        <v>97184003.379999995</v>
      </c>
      <c r="AN37" s="39">
        <f t="shared" si="1"/>
        <v>20510434.099999998</v>
      </c>
      <c r="AO37" s="39">
        <f t="shared" si="1"/>
        <v>425119045.49999994</v>
      </c>
      <c r="AP37" s="39">
        <f t="shared" si="1"/>
        <v>4932157216.4200001</v>
      </c>
      <c r="AQ37" s="39">
        <f t="shared" si="1"/>
        <v>52935033.419999994</v>
      </c>
    </row>
    <row r="38" spans="1:43" x14ac:dyDescent="0.2">
      <c r="A38" s="4" t="s">
        <v>65</v>
      </c>
      <c r="B38" s="2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</row>
    <row r="39" spans="1:43" x14ac:dyDescent="0.2">
      <c r="B39" s="2"/>
    </row>
    <row r="40" spans="1:43" x14ac:dyDescent="0.2">
      <c r="B40" s="2"/>
      <c r="AM40" s="40" t="s">
        <v>151</v>
      </c>
      <c r="AN40" s="5"/>
      <c r="AO40" s="41"/>
      <c r="AP40" s="41"/>
      <c r="AQ40" s="41"/>
    </row>
    <row r="41" spans="1:43" x14ac:dyDescent="0.2">
      <c r="B41" s="2"/>
      <c r="AM41" s="42" t="s">
        <v>152</v>
      </c>
      <c r="AN41" s="5"/>
      <c r="AO41" s="5"/>
      <c r="AP41" s="5"/>
      <c r="AQ41" s="43" t="s">
        <v>153</v>
      </c>
    </row>
    <row r="42" spans="1:43" x14ac:dyDescent="0.2">
      <c r="B42" s="2"/>
    </row>
    <row r="43" spans="1:43" x14ac:dyDescent="0.2">
      <c r="B43" s="2"/>
    </row>
    <row r="44" spans="1:43" x14ac:dyDescent="0.2">
      <c r="B44" s="2"/>
    </row>
    <row r="45" spans="1:43" x14ac:dyDescent="0.2">
      <c r="B45" s="2"/>
    </row>
    <row r="46" spans="1:43" x14ac:dyDescent="0.2">
      <c r="B46" s="2"/>
    </row>
    <row r="47" spans="1:43" x14ac:dyDescent="0.2">
      <c r="B47" s="2"/>
    </row>
    <row r="48" spans="1:43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</sheetData>
  <mergeCells count="39">
    <mergeCell ref="D1:H1"/>
    <mergeCell ref="A3:C3"/>
    <mergeCell ref="D3:E6"/>
    <mergeCell ref="F3:F6"/>
    <mergeCell ref="G3:G6"/>
    <mergeCell ref="H3:H6"/>
    <mergeCell ref="V3:V6"/>
    <mergeCell ref="I3:I6"/>
    <mergeCell ref="J3:J6"/>
    <mergeCell ref="K3:L6"/>
    <mergeCell ref="M3:M6"/>
    <mergeCell ref="N3:N6"/>
    <mergeCell ref="O3:O6"/>
    <mergeCell ref="P3:Q6"/>
    <mergeCell ref="R3:R6"/>
    <mergeCell ref="S3:S6"/>
    <mergeCell ref="T3:T6"/>
    <mergeCell ref="U3:U6"/>
    <mergeCell ref="X3:X6"/>
    <mergeCell ref="Y3:Y6"/>
    <mergeCell ref="Z3:Z6"/>
    <mergeCell ref="AA3:AA6"/>
    <mergeCell ref="AB3:AB6"/>
    <mergeCell ref="AQ3:AQ6"/>
    <mergeCell ref="A4:C4"/>
    <mergeCell ref="A5:C5"/>
    <mergeCell ref="AI3:AI6"/>
    <mergeCell ref="AJ3:AJ6"/>
    <mergeCell ref="AK3:AK6"/>
    <mergeCell ref="AL3:AN6"/>
    <mergeCell ref="AO3:AO6"/>
    <mergeCell ref="AP3:AP6"/>
    <mergeCell ref="AC3:AC6"/>
    <mergeCell ref="AD3:AD6"/>
    <mergeCell ref="AE3:AE6"/>
    <mergeCell ref="AF3:AF6"/>
    <mergeCell ref="AG3:AG6"/>
    <mergeCell ref="AH3:AH6"/>
    <mergeCell ref="W3:W6"/>
  </mergeCells>
  <pageMargins left="0.7" right="0.7" top="0.75" bottom="0.75" header="0.3" footer="0.3"/>
  <pageSetup paperSize="8" orientation="landscape" r:id="rId1"/>
  <headerFooter>
    <oddFooter>&amp;L&amp;7Исп. Касин А.В. 6-60-71&amp;R&amp;7Страница 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5"/>
  <sheetViews>
    <sheetView topLeftCell="A4" workbookViewId="0">
      <pane xSplit="3" ySplit="6" topLeftCell="O19" activePane="bottomRight" state="frozen"/>
      <selection activeCell="A4" sqref="A4"/>
      <selection pane="topRight" activeCell="D4" sqref="D4"/>
      <selection pane="bottomLeft" activeCell="A10" sqref="A10"/>
      <selection pane="bottomRight" activeCell="Q39" sqref="Q39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6.140625" customWidth="1"/>
    <col min="5" max="5" width="16.140625" bestFit="1" customWidth="1"/>
    <col min="6" max="6" width="16.28515625" bestFit="1" customWidth="1"/>
    <col min="7" max="7" width="18" customWidth="1"/>
    <col min="8" max="8" width="18.5703125" customWidth="1"/>
    <col min="9" max="9" width="17.140625" customWidth="1"/>
    <col min="10" max="10" width="16.140625" bestFit="1" customWidth="1"/>
    <col min="11" max="11" width="17.140625" customWidth="1"/>
    <col min="12" max="12" width="16.140625" bestFit="1" customWidth="1"/>
    <col min="13" max="13" width="18.42578125" customWidth="1"/>
    <col min="14" max="14" width="18.28515625" customWidth="1"/>
    <col min="15" max="15" width="18.42578125" customWidth="1"/>
    <col min="16" max="16" width="20.5703125" customWidth="1"/>
    <col min="17" max="17" width="23.5703125" customWidth="1"/>
    <col min="18" max="18" width="19.7109375" customWidth="1"/>
    <col min="19" max="19" width="18.28515625" customWidth="1"/>
    <col min="20" max="21" width="18.5703125" customWidth="1"/>
    <col min="22" max="22" width="17.28515625" customWidth="1"/>
    <col min="23" max="23" width="18.5703125" customWidth="1"/>
    <col min="24" max="24" width="18.140625" customWidth="1"/>
    <col min="25" max="27" width="16.140625" bestFit="1" customWidth="1"/>
    <col min="28" max="28" width="18" customWidth="1"/>
    <col min="29" max="29" width="18.85546875" customWidth="1"/>
    <col min="30" max="34" width="16.140625" bestFit="1" customWidth="1"/>
    <col min="35" max="35" width="18.28515625" customWidth="1"/>
    <col min="36" max="37" width="18.7109375" customWidth="1"/>
    <col min="38" max="38" width="16.140625" bestFit="1" customWidth="1"/>
    <col min="39" max="39" width="16.28515625" bestFit="1" customWidth="1"/>
    <col min="40" max="40" width="18.140625" bestFit="1" customWidth="1"/>
    <col min="41" max="41" width="21.28515625" customWidth="1"/>
    <col min="42" max="43" width="16.140625" bestFit="1" customWidth="1"/>
    <col min="44" max="44" width="19.5703125" customWidth="1"/>
    <col min="45" max="45" width="19" customWidth="1"/>
    <col min="46" max="46" width="17" customWidth="1"/>
  </cols>
  <sheetData>
    <row r="1" spans="1:46" ht="31.5" customHeight="1" x14ac:dyDescent="0.2">
      <c r="A1" s="6"/>
      <c r="B1" s="6"/>
      <c r="C1" s="7"/>
      <c r="D1" s="71" t="s">
        <v>155</v>
      </c>
      <c r="E1" s="71"/>
      <c r="F1" s="71"/>
      <c r="G1" s="71"/>
      <c r="H1" s="71"/>
      <c r="I1" s="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6" ht="8.25" customHeight="1" x14ac:dyDescent="0.2">
      <c r="A2" s="6"/>
      <c r="B2" s="6"/>
      <c r="C2" s="7"/>
      <c r="D2" s="47"/>
      <c r="E2" s="47"/>
      <c r="F2" s="47"/>
      <c r="G2" s="47"/>
      <c r="H2" s="47"/>
      <c r="I2" s="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6" ht="12.75" customHeight="1" x14ac:dyDescent="0.2">
      <c r="A3" s="72" t="s">
        <v>0</v>
      </c>
      <c r="B3" s="72"/>
      <c r="C3" s="72"/>
      <c r="D3" s="62" t="s">
        <v>73</v>
      </c>
      <c r="E3" s="64"/>
      <c r="F3" s="59" t="s">
        <v>75</v>
      </c>
      <c r="G3" s="59" t="s">
        <v>77</v>
      </c>
      <c r="H3" s="59" t="s">
        <v>79</v>
      </c>
      <c r="I3" s="59" t="s">
        <v>81</v>
      </c>
      <c r="J3" s="59" t="s">
        <v>83</v>
      </c>
      <c r="K3" s="62" t="s">
        <v>87</v>
      </c>
      <c r="L3" s="64"/>
      <c r="M3" s="59" t="s">
        <v>89</v>
      </c>
      <c r="N3" s="59" t="s">
        <v>91</v>
      </c>
      <c r="O3" s="59" t="s">
        <v>93</v>
      </c>
      <c r="P3" s="62" t="s">
        <v>98</v>
      </c>
      <c r="Q3" s="63"/>
      <c r="R3" s="59" t="s">
        <v>100</v>
      </c>
      <c r="S3" s="59" t="s">
        <v>102</v>
      </c>
      <c r="T3" s="59" t="s">
        <v>104</v>
      </c>
      <c r="U3" s="59" t="s">
        <v>106</v>
      </c>
      <c r="V3" s="59" t="s">
        <v>108</v>
      </c>
      <c r="W3" s="59" t="s">
        <v>110</v>
      </c>
      <c r="X3" s="59" t="s">
        <v>112</v>
      </c>
      <c r="Y3" s="59" t="s">
        <v>114</v>
      </c>
      <c r="Z3" s="59" t="s">
        <v>116</v>
      </c>
      <c r="AA3" s="59" t="s">
        <v>118</v>
      </c>
      <c r="AB3" s="59" t="s">
        <v>120</v>
      </c>
      <c r="AC3" s="59" t="s">
        <v>122</v>
      </c>
      <c r="AD3" s="59" t="s">
        <v>124</v>
      </c>
      <c r="AE3" s="59" t="s">
        <v>126</v>
      </c>
      <c r="AF3" s="59" t="s">
        <v>128</v>
      </c>
      <c r="AG3" s="59" t="s">
        <v>130</v>
      </c>
      <c r="AH3" s="59" t="s">
        <v>132</v>
      </c>
      <c r="AI3" s="59" t="s">
        <v>134</v>
      </c>
      <c r="AJ3" s="59" t="s">
        <v>136</v>
      </c>
      <c r="AK3" s="59" t="s">
        <v>138</v>
      </c>
      <c r="AL3" s="62" t="s">
        <v>144</v>
      </c>
      <c r="AM3" s="63"/>
      <c r="AN3" s="64"/>
      <c r="AO3" s="59" t="s">
        <v>146</v>
      </c>
      <c r="AP3" s="59" t="s">
        <v>148</v>
      </c>
      <c r="AQ3" s="59" t="s">
        <v>150</v>
      </c>
    </row>
    <row r="4" spans="1:46" ht="36" customHeight="1" x14ac:dyDescent="0.2">
      <c r="A4" s="73" t="s">
        <v>1</v>
      </c>
      <c r="B4" s="74"/>
      <c r="C4" s="75"/>
      <c r="D4" s="65"/>
      <c r="E4" s="67"/>
      <c r="F4" s="60"/>
      <c r="G4" s="60"/>
      <c r="H4" s="60"/>
      <c r="I4" s="60"/>
      <c r="J4" s="60"/>
      <c r="K4" s="65"/>
      <c r="L4" s="67"/>
      <c r="M4" s="60"/>
      <c r="N4" s="60"/>
      <c r="O4" s="60"/>
      <c r="P4" s="65"/>
      <c r="Q4" s="66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5"/>
      <c r="AM4" s="66"/>
      <c r="AN4" s="67"/>
      <c r="AO4" s="60"/>
      <c r="AP4" s="60"/>
      <c r="AQ4" s="60"/>
    </row>
    <row r="5" spans="1:46" x14ac:dyDescent="0.2">
      <c r="A5" s="73" t="s">
        <v>2</v>
      </c>
      <c r="B5" s="74"/>
      <c r="C5" s="75"/>
      <c r="D5" s="65"/>
      <c r="E5" s="67"/>
      <c r="F5" s="60"/>
      <c r="G5" s="60"/>
      <c r="H5" s="60"/>
      <c r="I5" s="60"/>
      <c r="J5" s="60"/>
      <c r="K5" s="65"/>
      <c r="L5" s="67"/>
      <c r="M5" s="60"/>
      <c r="N5" s="60"/>
      <c r="O5" s="60"/>
      <c r="P5" s="65"/>
      <c r="Q5" s="66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5"/>
      <c r="AM5" s="66"/>
      <c r="AN5" s="67"/>
      <c r="AO5" s="60"/>
      <c r="AP5" s="60"/>
      <c r="AQ5" s="60"/>
    </row>
    <row r="6" spans="1:46" ht="12.75" hidden="1" customHeight="1" x14ac:dyDescent="0.2">
      <c r="A6" s="9"/>
      <c r="B6" s="10"/>
      <c r="C6" s="11"/>
      <c r="D6" s="68"/>
      <c r="E6" s="70"/>
      <c r="F6" s="61"/>
      <c r="G6" s="61"/>
      <c r="H6" s="61"/>
      <c r="I6" s="61"/>
      <c r="J6" s="61"/>
      <c r="K6" s="68"/>
      <c r="L6" s="70"/>
      <c r="M6" s="61"/>
      <c r="N6" s="61"/>
      <c r="O6" s="61"/>
      <c r="P6" s="68"/>
      <c r="Q6" s="69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8"/>
      <c r="AM6" s="69"/>
      <c r="AN6" s="70"/>
      <c r="AO6" s="61"/>
      <c r="AP6" s="61"/>
      <c r="AQ6" s="61"/>
    </row>
    <row r="7" spans="1:46" ht="23.25" customHeight="1" x14ac:dyDescent="0.2">
      <c r="A7" s="12"/>
      <c r="B7" s="13"/>
      <c r="C7" s="14"/>
      <c r="D7" s="15" t="s">
        <v>69</v>
      </c>
      <c r="E7" s="15" t="s">
        <v>71</v>
      </c>
      <c r="F7" s="15"/>
      <c r="G7" s="15"/>
      <c r="H7" s="15"/>
      <c r="I7" s="15"/>
      <c r="J7" s="15"/>
      <c r="K7" s="15" t="s">
        <v>84</v>
      </c>
      <c r="L7" s="15" t="s">
        <v>71</v>
      </c>
      <c r="M7" s="15"/>
      <c r="N7" s="15"/>
      <c r="O7" s="15"/>
      <c r="P7" s="15" t="s">
        <v>94</v>
      </c>
      <c r="Q7" s="15" t="s">
        <v>96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 t="s">
        <v>71</v>
      </c>
      <c r="AM7" s="15" t="s">
        <v>140</v>
      </c>
      <c r="AN7" s="15" t="s">
        <v>142</v>
      </c>
      <c r="AO7" s="15"/>
      <c r="AP7" s="15"/>
      <c r="AQ7" s="15"/>
    </row>
    <row r="8" spans="1:46" ht="12.75" customHeight="1" x14ac:dyDescent="0.2">
      <c r="A8" s="16"/>
      <c r="B8" s="17"/>
      <c r="C8" s="18"/>
      <c r="D8" s="15" t="s">
        <v>70</v>
      </c>
      <c r="E8" s="15" t="s">
        <v>72</v>
      </c>
      <c r="F8" s="15" t="s">
        <v>74</v>
      </c>
      <c r="G8" s="15" t="s">
        <v>76</v>
      </c>
      <c r="H8" s="15" t="s">
        <v>78</v>
      </c>
      <c r="I8" s="15" t="s">
        <v>80</v>
      </c>
      <c r="J8" s="15" t="s">
        <v>82</v>
      </c>
      <c r="K8" s="15" t="s">
        <v>85</v>
      </c>
      <c r="L8" s="15" t="s">
        <v>86</v>
      </c>
      <c r="M8" s="15" t="s">
        <v>88</v>
      </c>
      <c r="N8" s="15" t="s">
        <v>90</v>
      </c>
      <c r="O8" s="15" t="s">
        <v>92</v>
      </c>
      <c r="P8" s="15" t="s">
        <v>95</v>
      </c>
      <c r="Q8" s="15" t="s">
        <v>97</v>
      </c>
      <c r="R8" s="15" t="s">
        <v>99</v>
      </c>
      <c r="S8" s="15" t="s">
        <v>101</v>
      </c>
      <c r="T8" s="15" t="s">
        <v>103</v>
      </c>
      <c r="U8" s="15" t="s">
        <v>105</v>
      </c>
      <c r="V8" s="15" t="s">
        <v>107</v>
      </c>
      <c r="W8" s="15" t="s">
        <v>109</v>
      </c>
      <c r="X8" s="15" t="s">
        <v>111</v>
      </c>
      <c r="Y8" s="15" t="s">
        <v>113</v>
      </c>
      <c r="Z8" s="15" t="s">
        <v>115</v>
      </c>
      <c r="AA8" s="15" t="s">
        <v>117</v>
      </c>
      <c r="AB8" s="15" t="s">
        <v>119</v>
      </c>
      <c r="AC8" s="15" t="s">
        <v>121</v>
      </c>
      <c r="AD8" s="15" t="s">
        <v>123</v>
      </c>
      <c r="AE8" s="15" t="s">
        <v>125</v>
      </c>
      <c r="AF8" s="15" t="s">
        <v>127</v>
      </c>
      <c r="AG8" s="15" t="s">
        <v>129</v>
      </c>
      <c r="AH8" s="15" t="s">
        <v>131</v>
      </c>
      <c r="AI8" s="15" t="s">
        <v>133</v>
      </c>
      <c r="AJ8" s="15" t="s">
        <v>135</v>
      </c>
      <c r="AK8" s="15" t="s">
        <v>137</v>
      </c>
      <c r="AL8" s="15" t="s">
        <v>139</v>
      </c>
      <c r="AM8" s="15" t="s">
        <v>141</v>
      </c>
      <c r="AN8" s="15" t="s">
        <v>143</v>
      </c>
      <c r="AO8" s="15" t="s">
        <v>145</v>
      </c>
      <c r="AP8" s="15" t="s">
        <v>147</v>
      </c>
      <c r="AQ8" s="15" t="s">
        <v>149</v>
      </c>
    </row>
    <row r="9" spans="1:46" ht="24.75" x14ac:dyDescent="0.2">
      <c r="A9" s="19" t="s">
        <v>3</v>
      </c>
      <c r="B9" s="20" t="s">
        <v>4</v>
      </c>
      <c r="C9" s="20" t="s">
        <v>5</v>
      </c>
      <c r="D9" s="44" t="s">
        <v>154</v>
      </c>
      <c r="E9" s="44" t="s">
        <v>154</v>
      </c>
      <c r="F9" s="44" t="s">
        <v>154</v>
      </c>
      <c r="G9" s="44" t="s">
        <v>154</v>
      </c>
      <c r="H9" s="44" t="s">
        <v>154</v>
      </c>
      <c r="I9" s="44" t="s">
        <v>154</v>
      </c>
      <c r="J9" s="44" t="s">
        <v>154</v>
      </c>
      <c r="K9" s="44" t="s">
        <v>154</v>
      </c>
      <c r="L9" s="44" t="s">
        <v>154</v>
      </c>
      <c r="M9" s="44" t="s">
        <v>154</v>
      </c>
      <c r="N9" s="44" t="s">
        <v>154</v>
      </c>
      <c r="O9" s="44" t="s">
        <v>154</v>
      </c>
      <c r="P9" s="44" t="s">
        <v>154</v>
      </c>
      <c r="Q9" s="44" t="s">
        <v>154</v>
      </c>
      <c r="R9" s="44" t="s">
        <v>154</v>
      </c>
      <c r="S9" s="44" t="s">
        <v>154</v>
      </c>
      <c r="T9" s="44" t="s">
        <v>154</v>
      </c>
      <c r="U9" s="44" t="s">
        <v>154</v>
      </c>
      <c r="V9" s="44" t="s">
        <v>154</v>
      </c>
      <c r="W9" s="44" t="s">
        <v>154</v>
      </c>
      <c r="X9" s="44" t="s">
        <v>154</v>
      </c>
      <c r="Y9" s="44" t="s">
        <v>154</v>
      </c>
      <c r="Z9" s="44" t="s">
        <v>154</v>
      </c>
      <c r="AA9" s="44" t="s">
        <v>154</v>
      </c>
      <c r="AB9" s="44" t="s">
        <v>154</v>
      </c>
      <c r="AC9" s="44" t="s">
        <v>154</v>
      </c>
      <c r="AD9" s="44" t="s">
        <v>154</v>
      </c>
      <c r="AE9" s="44" t="s">
        <v>154</v>
      </c>
      <c r="AF9" s="44" t="s">
        <v>154</v>
      </c>
      <c r="AG9" s="44" t="s">
        <v>154</v>
      </c>
      <c r="AH9" s="44" t="s">
        <v>154</v>
      </c>
      <c r="AI9" s="44" t="s">
        <v>154</v>
      </c>
      <c r="AJ9" s="44" t="s">
        <v>154</v>
      </c>
      <c r="AK9" s="44" t="s">
        <v>154</v>
      </c>
      <c r="AL9" s="44" t="s">
        <v>154</v>
      </c>
      <c r="AM9" s="44" t="s">
        <v>154</v>
      </c>
      <c r="AN9" s="44" t="s">
        <v>154</v>
      </c>
      <c r="AO9" s="44" t="s">
        <v>154</v>
      </c>
      <c r="AP9" s="44" t="s">
        <v>154</v>
      </c>
      <c r="AQ9" s="44" t="s">
        <v>154</v>
      </c>
    </row>
    <row r="10" spans="1:46" x14ac:dyDescent="0.2">
      <c r="A10" s="21" t="s">
        <v>6</v>
      </c>
      <c r="B10" s="22" t="s">
        <v>7</v>
      </c>
      <c r="C10" s="23" t="s">
        <v>7</v>
      </c>
      <c r="D10" s="24">
        <v>32847.370000000003</v>
      </c>
      <c r="E10" s="24">
        <v>139615.62</v>
      </c>
      <c r="F10" s="24">
        <v>7533258.0999999996</v>
      </c>
      <c r="G10" s="24">
        <v>37727682.170000002</v>
      </c>
      <c r="H10" s="24">
        <v>9853.36</v>
      </c>
      <c r="I10" s="24">
        <v>20456.16</v>
      </c>
      <c r="J10" s="24">
        <v>37074.839999999997</v>
      </c>
      <c r="K10" s="24">
        <v>287721.17</v>
      </c>
      <c r="L10" s="24">
        <v>241480.26</v>
      </c>
      <c r="M10" s="24">
        <v>37900.230000000003</v>
      </c>
      <c r="N10" s="24">
        <v>526081.06000000006</v>
      </c>
      <c r="O10" s="24">
        <v>85873.93</v>
      </c>
      <c r="P10" s="24">
        <v>199151264330.41</v>
      </c>
      <c r="Q10" s="24">
        <v>810939189.33000004</v>
      </c>
      <c r="R10" s="24">
        <v>3329876.58</v>
      </c>
      <c r="S10" s="24">
        <v>48720.3</v>
      </c>
      <c r="T10" s="24">
        <v>111941035.89</v>
      </c>
      <c r="U10" s="24">
        <v>43760039.439999998</v>
      </c>
      <c r="V10" s="24">
        <v>538487.31000000006</v>
      </c>
      <c r="W10" s="24">
        <v>559570.86</v>
      </c>
      <c r="X10" s="24">
        <v>4477469.83</v>
      </c>
      <c r="Y10" s="24">
        <v>2967711.49</v>
      </c>
      <c r="Z10" s="24">
        <v>1244361</v>
      </c>
      <c r="AA10" s="24">
        <v>531507.49</v>
      </c>
      <c r="AB10" s="24">
        <v>3245139.62</v>
      </c>
      <c r="AC10" s="24">
        <v>25861612.449999999</v>
      </c>
      <c r="AD10" s="24">
        <v>458493.55</v>
      </c>
      <c r="AE10" s="24">
        <v>204101.17</v>
      </c>
      <c r="AF10" s="24">
        <v>1731271.43</v>
      </c>
      <c r="AG10" s="24">
        <v>35982.550000000003</v>
      </c>
      <c r="AH10" s="24">
        <v>347054.64</v>
      </c>
      <c r="AI10" s="24">
        <v>237566533.27000001</v>
      </c>
      <c r="AJ10" s="24">
        <v>1863853.03</v>
      </c>
      <c r="AK10" s="24">
        <v>359330.31</v>
      </c>
      <c r="AL10" s="24">
        <v>49847.42</v>
      </c>
      <c r="AM10" s="24">
        <v>35343.75</v>
      </c>
      <c r="AN10" s="24">
        <v>33269.25</v>
      </c>
      <c r="AO10" s="24">
        <v>477297.21</v>
      </c>
      <c r="AP10" s="24">
        <v>215573591.24000001</v>
      </c>
      <c r="AQ10" s="24">
        <v>2629702.5099999998</v>
      </c>
      <c r="AR10" s="45">
        <f>SUM(D10:AQ10)</f>
        <v>200668754567.59991</v>
      </c>
      <c r="AS10" s="45">
        <f>(AR10-P10-Q10)</f>
        <v>706551047.85991085</v>
      </c>
      <c r="AT10" s="45">
        <f>D10+E10+F10+G10+H10+I10+J10+K10+L10+M10+N10+O10+R10+S10+T10+U10+V10+W10+X10+Y10+Z10+AA10+AB10+AC10+AD10+AE10+AF10+AG10+AH10+AI10+AJ10+AK10+AL10+AM10+AN10+AO10+AP10+AQ10</f>
        <v>706551047.86000001</v>
      </c>
    </row>
    <row r="11" spans="1:46" x14ac:dyDescent="0.2">
      <c r="A11" s="21" t="s">
        <v>8</v>
      </c>
      <c r="B11" s="22" t="s">
        <v>9</v>
      </c>
      <c r="C11" s="25" t="s">
        <v>9</v>
      </c>
      <c r="D11" s="24">
        <v>0</v>
      </c>
      <c r="E11" s="24">
        <v>0</v>
      </c>
      <c r="F11" s="24">
        <v>501646575.33999997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204684931.50999999</v>
      </c>
      <c r="N11" s="24">
        <v>1195407305.8900001</v>
      </c>
      <c r="O11" s="24">
        <v>47319678.960000001</v>
      </c>
      <c r="P11" s="24">
        <v>130181925309.63</v>
      </c>
      <c r="Q11" s="24">
        <v>0</v>
      </c>
      <c r="R11" s="24">
        <v>0</v>
      </c>
      <c r="S11" s="24">
        <v>5436972.5999999996</v>
      </c>
      <c r="T11" s="24">
        <v>0</v>
      </c>
      <c r="U11" s="24">
        <v>60946377.899999999</v>
      </c>
      <c r="V11" s="24">
        <v>0</v>
      </c>
      <c r="W11" s="24">
        <v>0</v>
      </c>
      <c r="X11" s="24">
        <v>0</v>
      </c>
      <c r="Y11" s="24">
        <v>0</v>
      </c>
      <c r="Z11" s="24">
        <v>2500000</v>
      </c>
      <c r="AA11" s="24">
        <v>70000000</v>
      </c>
      <c r="AB11" s="24">
        <v>0</v>
      </c>
      <c r="AC11" s="24">
        <v>0</v>
      </c>
      <c r="AD11" s="24">
        <v>44026460.270000003</v>
      </c>
      <c r="AE11" s="24">
        <v>0</v>
      </c>
      <c r="AF11" s="24">
        <v>20000000</v>
      </c>
      <c r="AG11" s="24">
        <v>11388043.84</v>
      </c>
      <c r="AH11" s="24">
        <v>49008215.890000001</v>
      </c>
      <c r="AI11" s="24">
        <v>0</v>
      </c>
      <c r="AJ11" s="24">
        <v>247071835.62</v>
      </c>
      <c r="AK11" s="24">
        <v>0</v>
      </c>
      <c r="AL11" s="24">
        <v>0</v>
      </c>
      <c r="AM11" s="24">
        <v>0</v>
      </c>
      <c r="AN11" s="24">
        <v>0</v>
      </c>
      <c r="AO11" s="24">
        <v>21000000</v>
      </c>
      <c r="AP11" s="24">
        <v>903119608.35000002</v>
      </c>
      <c r="AQ11" s="24">
        <v>0</v>
      </c>
      <c r="AR11" s="45">
        <f>SUM(D11:AQ11)</f>
        <v>133565481315.8</v>
      </c>
      <c r="AS11" s="45">
        <f>(AR11-P11-Q11)</f>
        <v>3383556006.1699982</v>
      </c>
    </row>
    <row r="12" spans="1:46" x14ac:dyDescent="0.2">
      <c r="A12" s="21" t="s">
        <v>10</v>
      </c>
      <c r="B12" s="22"/>
      <c r="C12" s="25" t="s">
        <v>11</v>
      </c>
      <c r="D12" s="24">
        <v>19650105.75</v>
      </c>
      <c r="E12" s="24">
        <v>234755826.44999999</v>
      </c>
      <c r="F12" s="24">
        <v>1980247954.6300001</v>
      </c>
      <c r="G12" s="24">
        <v>883751868.39999998</v>
      </c>
      <c r="H12" s="24">
        <v>28725365.010000002</v>
      </c>
      <c r="I12" s="24">
        <v>750179084.75</v>
      </c>
      <c r="J12" s="24">
        <v>487316031.89999998</v>
      </c>
      <c r="K12" s="24">
        <v>507667987.36000001</v>
      </c>
      <c r="L12" s="24">
        <v>52493767.43</v>
      </c>
      <c r="M12" s="24">
        <v>1105578011.9000001</v>
      </c>
      <c r="N12" s="24">
        <v>5865838120.9200001</v>
      </c>
      <c r="O12" s="24">
        <v>716097864.47000003</v>
      </c>
      <c r="P12" s="24">
        <v>1501278359833.46</v>
      </c>
      <c r="Q12" s="24">
        <v>9958937577.2199993</v>
      </c>
      <c r="R12" s="24">
        <v>89540926.420000002</v>
      </c>
      <c r="S12" s="24">
        <v>152191347.80000001</v>
      </c>
      <c r="T12" s="24">
        <v>2096317434.1199999</v>
      </c>
      <c r="U12" s="24">
        <v>360390081.60000002</v>
      </c>
      <c r="V12" s="24">
        <v>192961608.24000001</v>
      </c>
      <c r="W12" s="24">
        <v>532592517.32999998</v>
      </c>
      <c r="X12" s="24">
        <v>90852912.810000002</v>
      </c>
      <c r="Y12" s="24">
        <v>58476338.32</v>
      </c>
      <c r="Z12" s="24">
        <v>25354576.629999999</v>
      </c>
      <c r="AA12" s="24">
        <v>310653543.48000002</v>
      </c>
      <c r="AB12" s="24">
        <v>75177953.799999997</v>
      </c>
      <c r="AC12" s="24">
        <v>138059050.19999999</v>
      </c>
      <c r="AD12" s="24">
        <v>100863455.45</v>
      </c>
      <c r="AE12" s="24">
        <v>424556113.80000001</v>
      </c>
      <c r="AF12" s="24">
        <v>1137439682.96</v>
      </c>
      <c r="AG12" s="24">
        <v>68787792.709999993</v>
      </c>
      <c r="AH12" s="24">
        <v>1413904848.98</v>
      </c>
      <c r="AI12" s="24">
        <v>6015613179.4700003</v>
      </c>
      <c r="AJ12" s="24">
        <v>1519836058.8199999</v>
      </c>
      <c r="AK12" s="24">
        <v>568159190.30999994</v>
      </c>
      <c r="AL12" s="24">
        <v>39727446.859999999</v>
      </c>
      <c r="AM12" s="24">
        <v>88814896.019999996</v>
      </c>
      <c r="AN12" s="24">
        <v>20183470.73</v>
      </c>
      <c r="AO12" s="24">
        <v>375238829.5</v>
      </c>
      <c r="AP12" s="24">
        <v>3774172967.1100001</v>
      </c>
      <c r="AQ12" s="24">
        <v>40970085.5</v>
      </c>
    </row>
    <row r="13" spans="1:46" s="50" customFormat="1" x14ac:dyDescent="0.2">
      <c r="A13" s="48" t="s">
        <v>12</v>
      </c>
      <c r="B13" s="22" t="s">
        <v>11</v>
      </c>
      <c r="C13" s="55"/>
      <c r="D13" s="39">
        <v>1875816.24</v>
      </c>
      <c r="E13" s="39">
        <v>19062881.469999999</v>
      </c>
      <c r="F13" s="39">
        <v>662937270.75999999</v>
      </c>
      <c r="G13" s="39">
        <v>71053782.599999994</v>
      </c>
      <c r="H13" s="39">
        <v>0</v>
      </c>
      <c r="I13" s="39">
        <v>75827171.719999999</v>
      </c>
      <c r="J13" s="39">
        <v>0</v>
      </c>
      <c r="K13" s="39">
        <v>23032673.510000002</v>
      </c>
      <c r="L13" s="39">
        <v>0</v>
      </c>
      <c r="M13" s="39">
        <v>145848178</v>
      </c>
      <c r="N13" s="39">
        <v>0</v>
      </c>
      <c r="O13" s="39">
        <v>131961064.83</v>
      </c>
      <c r="P13" s="39">
        <v>365226194417.40002</v>
      </c>
      <c r="Q13" s="39">
        <v>3702930972.52</v>
      </c>
      <c r="R13" s="39">
        <v>20377129.100000001</v>
      </c>
      <c r="S13" s="39">
        <v>31905183.800000001</v>
      </c>
      <c r="T13" s="39">
        <v>31118535.170000002</v>
      </c>
      <c r="U13" s="39">
        <v>16196352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5720438.5</v>
      </c>
      <c r="AC13" s="39">
        <v>13785400.800000001</v>
      </c>
      <c r="AD13" s="39">
        <v>0</v>
      </c>
      <c r="AE13" s="39">
        <v>27617373.899999999</v>
      </c>
      <c r="AF13" s="39">
        <v>0</v>
      </c>
      <c r="AG13" s="39">
        <v>6520122</v>
      </c>
      <c r="AH13" s="39">
        <v>318826778</v>
      </c>
      <c r="AI13" s="39">
        <v>990382840</v>
      </c>
      <c r="AJ13" s="39">
        <v>176870131.52000001</v>
      </c>
      <c r="AK13" s="39">
        <v>15190745</v>
      </c>
      <c r="AL13" s="39">
        <v>4945730.0599999996</v>
      </c>
      <c r="AM13" s="39">
        <v>0</v>
      </c>
      <c r="AN13" s="39">
        <v>6360129.2300000004</v>
      </c>
      <c r="AO13" s="39">
        <v>0</v>
      </c>
      <c r="AP13" s="39">
        <v>142498331.71000001</v>
      </c>
      <c r="AQ13" s="39">
        <v>0</v>
      </c>
      <c r="AR13" s="49">
        <f>SUM(D13:AQ13)</f>
        <v>371869039449.84003</v>
      </c>
      <c r="AS13" s="49">
        <f>(AR13-P13-Q13)</f>
        <v>2939914059.9200025</v>
      </c>
    </row>
    <row r="14" spans="1:46" s="54" customFormat="1" ht="19.5" x14ac:dyDescent="0.2">
      <c r="A14" s="51" t="s">
        <v>13</v>
      </c>
      <c r="B14" s="52" t="s">
        <v>14</v>
      </c>
      <c r="C14" s="26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461841420100</v>
      </c>
      <c r="Q14" s="24">
        <v>2834858900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53">
        <f>SUM(D14:AQ14)</f>
        <v>464676279000</v>
      </c>
      <c r="AS14" s="53">
        <f>(AR14-P14-Q14)</f>
        <v>0</v>
      </c>
    </row>
    <row r="15" spans="1:46" x14ac:dyDescent="0.2">
      <c r="A15" s="21" t="s">
        <v>15</v>
      </c>
      <c r="B15" s="22" t="s">
        <v>16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</row>
    <row r="16" spans="1:46" s="54" customFormat="1" x14ac:dyDescent="0.2">
      <c r="A16" s="51" t="s">
        <v>17</v>
      </c>
      <c r="B16" s="52" t="s">
        <v>18</v>
      </c>
      <c r="C16" s="28" t="s">
        <v>19</v>
      </c>
      <c r="D16" s="29">
        <v>1931342</v>
      </c>
      <c r="E16" s="29">
        <v>19820187</v>
      </c>
      <c r="F16" s="29">
        <v>276962693.45999998</v>
      </c>
      <c r="G16" s="29">
        <v>78691640</v>
      </c>
      <c r="H16" s="29">
        <v>1533558</v>
      </c>
      <c r="I16" s="29">
        <v>12165432</v>
      </c>
      <c r="J16" s="29">
        <v>130854185</v>
      </c>
      <c r="K16" s="29">
        <v>120790780</v>
      </c>
      <c r="L16" s="29">
        <v>15306000</v>
      </c>
      <c r="M16" s="29">
        <v>0</v>
      </c>
      <c r="N16" s="29">
        <v>1920792960.4400001</v>
      </c>
      <c r="O16" s="29">
        <v>185323098.5</v>
      </c>
      <c r="P16" s="29">
        <v>7211840000</v>
      </c>
      <c r="Q16" s="29">
        <v>0</v>
      </c>
      <c r="R16" s="29">
        <v>0</v>
      </c>
      <c r="S16" s="29">
        <v>0</v>
      </c>
      <c r="T16" s="29">
        <v>350006642.10000002</v>
      </c>
      <c r="U16" s="29">
        <v>92558600</v>
      </c>
      <c r="V16" s="29">
        <v>20341990</v>
      </c>
      <c r="W16" s="29">
        <v>93463045.930000007</v>
      </c>
      <c r="X16" s="29">
        <v>23433064</v>
      </c>
      <c r="Y16" s="29">
        <v>2560000</v>
      </c>
      <c r="Z16" s="29">
        <v>9385775</v>
      </c>
      <c r="AA16" s="29">
        <v>7958290</v>
      </c>
      <c r="AB16" s="29">
        <v>0</v>
      </c>
      <c r="AC16" s="29">
        <v>15432700</v>
      </c>
      <c r="AD16" s="29">
        <v>45425796.950000003</v>
      </c>
      <c r="AE16" s="29">
        <v>51018755.399999999</v>
      </c>
      <c r="AF16" s="29">
        <v>313260329.06</v>
      </c>
      <c r="AG16" s="29">
        <v>16451199.35</v>
      </c>
      <c r="AH16" s="29">
        <v>0</v>
      </c>
      <c r="AI16" s="29">
        <v>366631120</v>
      </c>
      <c r="AJ16" s="29">
        <v>35402500</v>
      </c>
      <c r="AK16" s="29">
        <v>148691289</v>
      </c>
      <c r="AL16" s="29">
        <v>8764608</v>
      </c>
      <c r="AM16" s="29">
        <v>6581040</v>
      </c>
      <c r="AN16" s="29">
        <v>4244141.7</v>
      </c>
      <c r="AO16" s="29">
        <v>34726104</v>
      </c>
      <c r="AP16" s="29">
        <v>199407306.19999999</v>
      </c>
      <c r="AQ16" s="29">
        <v>0</v>
      </c>
      <c r="AR16" s="53">
        <f>SUM(D16:AQ16)</f>
        <v>11821756173.090002</v>
      </c>
      <c r="AS16" s="53">
        <f>(AR16-P16-Q16)</f>
        <v>4609916173.0900021</v>
      </c>
    </row>
    <row r="17" spans="1:45" x14ac:dyDescent="0.2">
      <c r="A17" s="30" t="s">
        <v>20</v>
      </c>
      <c r="B17" s="22" t="s">
        <v>21</v>
      </c>
      <c r="C17" s="28" t="s">
        <v>22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72.258375000000001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7777000</v>
      </c>
      <c r="V17" s="29">
        <v>2023200</v>
      </c>
      <c r="W17" s="29">
        <v>0</v>
      </c>
      <c r="X17" s="29">
        <v>0</v>
      </c>
      <c r="Y17" s="29">
        <v>0</v>
      </c>
      <c r="Z17" s="29">
        <v>0</v>
      </c>
      <c r="AA17" s="29">
        <v>12120000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7575000</v>
      </c>
      <c r="AP17" s="29">
        <v>0</v>
      </c>
      <c r="AQ17" s="29">
        <v>0</v>
      </c>
      <c r="AR17" s="53">
        <f>SUM(D17:AQ17)</f>
        <v>29495272.258375</v>
      </c>
      <c r="AS17" s="49">
        <f>(AR17-P17-Q17)</f>
        <v>29495272.258375</v>
      </c>
    </row>
    <row r="18" spans="1:45" x14ac:dyDescent="0.2">
      <c r="A18" s="21" t="s">
        <v>23</v>
      </c>
      <c r="B18" s="22" t="s">
        <v>24</v>
      </c>
      <c r="C18" s="28" t="s">
        <v>25</v>
      </c>
      <c r="D18" s="29">
        <v>9952655.2100000009</v>
      </c>
      <c r="E18" s="29">
        <v>115576768.40000001</v>
      </c>
      <c r="F18" s="29">
        <v>675018402.39999998</v>
      </c>
      <c r="G18" s="29">
        <v>653933528.10000002</v>
      </c>
      <c r="H18" s="29">
        <v>23509110.100000001</v>
      </c>
      <c r="I18" s="29">
        <v>509118670.02999997</v>
      </c>
      <c r="J18" s="29">
        <v>356461846.89999998</v>
      </c>
      <c r="K18" s="29">
        <v>261982500</v>
      </c>
      <c r="L18" s="29">
        <v>32051042.579999998</v>
      </c>
      <c r="M18" s="29">
        <v>959729833.89999998</v>
      </c>
      <c r="N18" s="29">
        <v>3093303004.04</v>
      </c>
      <c r="O18" s="29">
        <v>309326116.82999998</v>
      </c>
      <c r="P18" s="29">
        <v>580117318599.29004</v>
      </c>
      <c r="Q18" s="29">
        <v>3421147704.6999998</v>
      </c>
      <c r="R18" s="29">
        <v>64382682.200000003</v>
      </c>
      <c r="S18" s="29">
        <v>120286164</v>
      </c>
      <c r="T18" s="29">
        <v>1512212819.3</v>
      </c>
      <c r="U18" s="29">
        <v>193015143.19999999</v>
      </c>
      <c r="V18" s="29">
        <v>152657083.63999999</v>
      </c>
      <c r="W18" s="29">
        <v>433295206.39999998</v>
      </c>
      <c r="X18" s="29">
        <v>56817185</v>
      </c>
      <c r="Y18" s="29">
        <v>20598630</v>
      </c>
      <c r="Z18" s="29">
        <v>14566225</v>
      </c>
      <c r="AA18" s="29">
        <v>271235870.98000002</v>
      </c>
      <c r="AB18" s="29">
        <v>45525857.700000003</v>
      </c>
      <c r="AC18" s="29">
        <v>93900150</v>
      </c>
      <c r="AD18" s="29">
        <v>55437658.5</v>
      </c>
      <c r="AE18" s="29">
        <v>308422079.69999999</v>
      </c>
      <c r="AF18" s="29">
        <v>824179353.89999998</v>
      </c>
      <c r="AG18" s="29">
        <v>38115465.100000001</v>
      </c>
      <c r="AH18" s="29">
        <v>861406571.60000002</v>
      </c>
      <c r="AI18" s="29">
        <v>4322932021.8000002</v>
      </c>
      <c r="AJ18" s="29">
        <v>1307563427.3</v>
      </c>
      <c r="AK18" s="29">
        <v>404277156.31</v>
      </c>
      <c r="AL18" s="29">
        <v>25550908.800000001</v>
      </c>
      <c r="AM18" s="29">
        <v>44682077.5</v>
      </c>
      <c r="AN18" s="29">
        <v>9579199.8000000007</v>
      </c>
      <c r="AO18" s="29">
        <v>301424627.80000001</v>
      </c>
      <c r="AP18" s="29">
        <v>3193299580.4000001</v>
      </c>
      <c r="AQ18" s="29">
        <v>32423702.100000001</v>
      </c>
    </row>
    <row r="19" spans="1:45" s="5" customFormat="1" x14ac:dyDescent="0.2">
      <c r="A19" s="31" t="s">
        <v>66</v>
      </c>
      <c r="B19" s="32" t="s">
        <v>67</v>
      </c>
      <c r="C19" s="33" t="s">
        <v>68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28684326975.200001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</row>
    <row r="20" spans="1:45" x14ac:dyDescent="0.2">
      <c r="A20" s="21" t="s">
        <v>26</v>
      </c>
      <c r="B20" s="22" t="s">
        <v>27</v>
      </c>
      <c r="C20" s="28" t="s">
        <v>28</v>
      </c>
      <c r="D20" s="29">
        <v>5890292.2999999998</v>
      </c>
      <c r="E20" s="29">
        <v>80295989.579999998</v>
      </c>
      <c r="F20" s="29">
        <v>365329588.00999999</v>
      </c>
      <c r="G20" s="29">
        <v>80072917.700000003</v>
      </c>
      <c r="H20" s="29">
        <v>3682696.91</v>
      </c>
      <c r="I20" s="29">
        <v>153067811</v>
      </c>
      <c r="J20" s="29">
        <v>0</v>
      </c>
      <c r="K20" s="29">
        <v>101862033.84999999</v>
      </c>
      <c r="L20" s="29">
        <v>5136724.8499999996</v>
      </c>
      <c r="M20" s="29">
        <v>0</v>
      </c>
      <c r="N20" s="29">
        <v>779483781.44000006</v>
      </c>
      <c r="O20" s="29">
        <v>89487584.310000002</v>
      </c>
      <c r="P20" s="29">
        <v>0</v>
      </c>
      <c r="Q20" s="29">
        <v>0</v>
      </c>
      <c r="R20" s="29">
        <v>4781115.12</v>
      </c>
      <c r="S20" s="29">
        <v>0</v>
      </c>
      <c r="T20" s="29">
        <v>202979437.55000001</v>
      </c>
      <c r="U20" s="29">
        <v>50842986.399999999</v>
      </c>
      <c r="V20" s="29">
        <v>17939334.600000001</v>
      </c>
      <c r="W20" s="29">
        <v>5834265</v>
      </c>
      <c r="X20" s="29">
        <v>10602663.810000001</v>
      </c>
      <c r="Y20" s="29">
        <v>35317708.32</v>
      </c>
      <c r="Z20" s="29">
        <v>1402576.63</v>
      </c>
      <c r="AA20" s="29">
        <v>19339382.5</v>
      </c>
      <c r="AB20" s="29">
        <v>23931657.600000001</v>
      </c>
      <c r="AC20" s="29">
        <v>14940799.4</v>
      </c>
      <c r="AD20" s="29">
        <v>0</v>
      </c>
      <c r="AE20" s="29">
        <v>37497904.799999997</v>
      </c>
      <c r="AF20" s="29">
        <v>0</v>
      </c>
      <c r="AG20" s="29">
        <v>7701006.2599999998</v>
      </c>
      <c r="AH20" s="29">
        <v>233671499.38</v>
      </c>
      <c r="AI20" s="29">
        <v>335667197.67000002</v>
      </c>
      <c r="AJ20" s="29">
        <v>0</v>
      </c>
      <c r="AK20" s="29">
        <v>0</v>
      </c>
      <c r="AL20" s="29">
        <v>466200</v>
      </c>
      <c r="AM20" s="29">
        <v>37551778.520000003</v>
      </c>
      <c r="AN20" s="29">
        <v>0</v>
      </c>
      <c r="AO20" s="29">
        <v>31513097.699999999</v>
      </c>
      <c r="AP20" s="29">
        <v>238967748.80000001</v>
      </c>
      <c r="AQ20" s="29">
        <v>8546383.4000000004</v>
      </c>
    </row>
    <row r="21" spans="1:45" ht="19.5" x14ac:dyDescent="0.2">
      <c r="A21" s="21" t="s">
        <v>29</v>
      </c>
      <c r="B21" s="22" t="s">
        <v>30</v>
      </c>
      <c r="C21" s="28" t="s">
        <v>31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58197259741.57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</row>
    <row r="22" spans="1:45" ht="19.5" x14ac:dyDescent="0.2">
      <c r="A22" s="30" t="s">
        <v>32</v>
      </c>
      <c r="B22" s="22" t="s">
        <v>33</v>
      </c>
      <c r="C22" s="28" t="s">
        <v>34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</row>
    <row r="23" spans="1:45" ht="29.25" x14ac:dyDescent="0.2">
      <c r="A23" s="21" t="s">
        <v>35</v>
      </c>
      <c r="B23" s="22" t="s">
        <v>36</v>
      </c>
      <c r="C23" s="28" t="s">
        <v>37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</row>
    <row r="24" spans="1:45" x14ac:dyDescent="0.2">
      <c r="A24" s="21" t="s">
        <v>38</v>
      </c>
      <c r="B24" s="22" t="s">
        <v>39</v>
      </c>
      <c r="C24" s="25" t="s">
        <v>14</v>
      </c>
      <c r="D24" s="35">
        <v>2332294.39</v>
      </c>
      <c r="E24" s="35">
        <v>32633714.489999998</v>
      </c>
      <c r="F24" s="35">
        <v>246156627.47</v>
      </c>
      <c r="G24" s="35">
        <v>17719522.239999998</v>
      </c>
      <c r="H24" s="35">
        <v>774431.52</v>
      </c>
      <c r="I24" s="35">
        <v>16885534.800000001</v>
      </c>
      <c r="J24" s="35">
        <v>9299005.5199999996</v>
      </c>
      <c r="K24" s="35">
        <v>120734206.26000001</v>
      </c>
      <c r="L24" s="35">
        <v>3016719</v>
      </c>
      <c r="M24" s="35">
        <v>27521465.710000001</v>
      </c>
      <c r="N24" s="35">
        <v>84497521.609999999</v>
      </c>
      <c r="O24" s="35">
        <v>17027885.399999999</v>
      </c>
      <c r="P24" s="35">
        <v>23994239018.849998</v>
      </c>
      <c r="Q24" s="35">
        <v>168715512.72</v>
      </c>
      <c r="R24" s="35">
        <v>2071542.4</v>
      </c>
      <c r="S24" s="35">
        <v>4073767.37</v>
      </c>
      <c r="T24" s="35">
        <v>52885474.310000002</v>
      </c>
      <c r="U24" s="35">
        <v>7416958</v>
      </c>
      <c r="V24" s="35">
        <v>9538098.3900000006</v>
      </c>
      <c r="W24" s="35">
        <v>31661137.859999999</v>
      </c>
      <c r="X24" s="35">
        <v>1431311.73</v>
      </c>
      <c r="Y24" s="35">
        <v>3480985.62</v>
      </c>
      <c r="Z24" s="35">
        <v>394912.79</v>
      </c>
      <c r="AA24" s="35">
        <v>41511655.619999997</v>
      </c>
      <c r="AB24" s="35">
        <v>2019529.34</v>
      </c>
      <c r="AC24" s="35">
        <v>2882375.31</v>
      </c>
      <c r="AD24" s="35">
        <v>84019546.409999996</v>
      </c>
      <c r="AE24" s="35">
        <v>15322291.93</v>
      </c>
      <c r="AF24" s="35">
        <v>23538040.399999999</v>
      </c>
      <c r="AG24" s="35">
        <v>1801315.36</v>
      </c>
      <c r="AH24" s="35">
        <v>28305520.379999999</v>
      </c>
      <c r="AI24" s="35">
        <v>116790406.64</v>
      </c>
      <c r="AJ24" s="35">
        <v>167097551.91</v>
      </c>
      <c r="AK24" s="35">
        <v>33922467.509999998</v>
      </c>
      <c r="AL24" s="35">
        <v>622100.71</v>
      </c>
      <c r="AM24" s="35">
        <v>8333763.6100000003</v>
      </c>
      <c r="AN24" s="35">
        <v>412147.74</v>
      </c>
      <c r="AO24" s="35">
        <v>31408227.140000001</v>
      </c>
      <c r="AP24" s="35">
        <v>68334366.150000006</v>
      </c>
      <c r="AQ24" s="35">
        <v>9674242.1999999993</v>
      </c>
    </row>
    <row r="25" spans="1:45" x14ac:dyDescent="0.2">
      <c r="A25" s="21" t="s">
        <v>40</v>
      </c>
      <c r="B25" s="22" t="s">
        <v>41</v>
      </c>
      <c r="C25" s="36" t="s">
        <v>42</v>
      </c>
      <c r="D25" s="24">
        <v>2060718.03</v>
      </c>
      <c r="E25" s="24">
        <v>29060179.489999998</v>
      </c>
      <c r="F25" s="24">
        <v>209985568.58000001</v>
      </c>
      <c r="G25" s="24">
        <v>32641.439999999999</v>
      </c>
      <c r="H25" s="24">
        <v>42638.89</v>
      </c>
      <c r="I25" s="24">
        <v>133220.87</v>
      </c>
      <c r="J25" s="24">
        <v>41078.769999999997</v>
      </c>
      <c r="K25" s="24">
        <v>112112312.78</v>
      </c>
      <c r="L25" s="24">
        <v>2172616.6800000002</v>
      </c>
      <c r="M25" s="24">
        <v>15930.28</v>
      </c>
      <c r="N25" s="24">
        <v>14777275.460000001</v>
      </c>
      <c r="O25" s="24">
        <v>6055326.7400000002</v>
      </c>
      <c r="P25" s="24">
        <v>0</v>
      </c>
      <c r="Q25" s="24">
        <v>0</v>
      </c>
      <c r="R25" s="24">
        <v>19472.400000000001</v>
      </c>
      <c r="S25" s="24">
        <v>2213.77</v>
      </c>
      <c r="T25" s="24">
        <v>15791703.26</v>
      </c>
      <c r="U25" s="24">
        <v>2321344.92</v>
      </c>
      <c r="V25" s="24">
        <v>5561226.4400000004</v>
      </c>
      <c r="W25" s="24">
        <v>23001075.32</v>
      </c>
      <c r="X25" s="24">
        <v>4645.2299999999996</v>
      </c>
      <c r="Y25" s="24">
        <v>2677108.62</v>
      </c>
      <c r="Z25" s="24">
        <v>1510.29</v>
      </c>
      <c r="AA25" s="24">
        <v>35535762.560000002</v>
      </c>
      <c r="AB25" s="24">
        <v>859297.2</v>
      </c>
      <c r="AC25" s="24">
        <v>8409.31</v>
      </c>
      <c r="AD25" s="24">
        <v>82051420.189999998</v>
      </c>
      <c r="AE25" s="24">
        <v>6308841.04</v>
      </c>
      <c r="AF25" s="24">
        <v>4803.37</v>
      </c>
      <c r="AG25" s="24">
        <v>688947.34</v>
      </c>
      <c r="AH25" s="24">
        <v>2620445.63</v>
      </c>
      <c r="AI25" s="24">
        <v>23088665.170000002</v>
      </c>
      <c r="AJ25" s="24">
        <v>127365159.89</v>
      </c>
      <c r="AK25" s="24">
        <v>24214288.57</v>
      </c>
      <c r="AL25" s="24">
        <v>11285.54</v>
      </c>
      <c r="AM25" s="24">
        <v>7335620.1100000003</v>
      </c>
      <c r="AN25" s="24">
        <v>4466.55</v>
      </c>
      <c r="AO25" s="24">
        <v>21082069.190000001</v>
      </c>
      <c r="AP25" s="24">
        <v>3839601.55</v>
      </c>
      <c r="AQ25" s="24">
        <v>8937344.3399999999</v>
      </c>
    </row>
    <row r="26" spans="1:45" ht="19.5" x14ac:dyDescent="0.2">
      <c r="A26" s="21" t="s">
        <v>43</v>
      </c>
      <c r="B26" s="22" t="s">
        <v>44</v>
      </c>
      <c r="C26" s="36" t="s">
        <v>45</v>
      </c>
      <c r="D26" s="24">
        <v>250579.85</v>
      </c>
      <c r="E26" s="24">
        <v>3426104.73</v>
      </c>
      <c r="F26" s="24">
        <v>36171058.890000001</v>
      </c>
      <c r="G26" s="24">
        <v>17686880.800000001</v>
      </c>
      <c r="H26" s="24">
        <v>731792.63</v>
      </c>
      <c r="I26" s="24">
        <v>16752313.93</v>
      </c>
      <c r="J26" s="24">
        <v>9257926.75</v>
      </c>
      <c r="K26" s="24">
        <v>8621893.4800000004</v>
      </c>
      <c r="L26" s="24">
        <v>844102.32</v>
      </c>
      <c r="M26" s="24">
        <v>27505535.43</v>
      </c>
      <c r="N26" s="24">
        <v>69720246.150000006</v>
      </c>
      <c r="O26" s="24">
        <v>10972558.66</v>
      </c>
      <c r="P26" s="24">
        <v>23994163018.849998</v>
      </c>
      <c r="Q26" s="24">
        <v>168715512.72</v>
      </c>
      <c r="R26" s="24">
        <v>2052070</v>
      </c>
      <c r="S26" s="24">
        <v>4071553.6</v>
      </c>
      <c r="T26" s="24">
        <v>37093771.049999997</v>
      </c>
      <c r="U26" s="24">
        <v>5095613.08</v>
      </c>
      <c r="V26" s="24">
        <v>3976871.95</v>
      </c>
      <c r="W26" s="24">
        <v>8660062.5399999991</v>
      </c>
      <c r="X26" s="24">
        <v>1426666.5</v>
      </c>
      <c r="Y26" s="24">
        <v>803877</v>
      </c>
      <c r="Z26" s="24">
        <v>393402.5</v>
      </c>
      <c r="AA26" s="24">
        <v>5975893.0599999996</v>
      </c>
      <c r="AB26" s="24">
        <v>1160232.1399999999</v>
      </c>
      <c r="AC26" s="24">
        <v>2873966</v>
      </c>
      <c r="AD26" s="24">
        <v>1968126.22</v>
      </c>
      <c r="AE26" s="24">
        <v>9013450.8900000006</v>
      </c>
      <c r="AF26" s="24">
        <v>23533237.030000001</v>
      </c>
      <c r="AG26" s="24">
        <v>1112368.02</v>
      </c>
      <c r="AH26" s="24">
        <v>25685074.75</v>
      </c>
      <c r="AI26" s="24">
        <v>93701741.469999999</v>
      </c>
      <c r="AJ26" s="24">
        <v>39732392.020000003</v>
      </c>
      <c r="AK26" s="24">
        <v>9708178.9399999995</v>
      </c>
      <c r="AL26" s="24">
        <v>610815.17000000004</v>
      </c>
      <c r="AM26" s="24">
        <v>998143.5</v>
      </c>
      <c r="AN26" s="24">
        <v>407681.19</v>
      </c>
      <c r="AO26" s="24">
        <v>8319962.0999999996</v>
      </c>
      <c r="AP26" s="24">
        <v>64494764.600000001</v>
      </c>
      <c r="AQ26" s="24">
        <v>736897.86</v>
      </c>
    </row>
    <row r="27" spans="1:45" x14ac:dyDescent="0.2">
      <c r="A27" s="21" t="s">
        <v>46</v>
      </c>
      <c r="B27" s="22" t="s">
        <v>47</v>
      </c>
      <c r="C27" s="36" t="s">
        <v>48</v>
      </c>
      <c r="D27" s="24">
        <v>20996.51</v>
      </c>
      <c r="E27" s="24">
        <v>147430.26999999999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76000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2006195.85</v>
      </c>
      <c r="AP27" s="24">
        <v>0</v>
      </c>
      <c r="AQ27" s="24">
        <v>0</v>
      </c>
    </row>
    <row r="28" spans="1:45" x14ac:dyDescent="0.2">
      <c r="A28" s="21" t="s">
        <v>49</v>
      </c>
      <c r="B28" s="22"/>
      <c r="C28" s="25" t="s">
        <v>16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</row>
    <row r="29" spans="1:45" x14ac:dyDescent="0.2">
      <c r="A29" s="21" t="s">
        <v>50</v>
      </c>
      <c r="B29" s="22"/>
      <c r="C29" s="23" t="s">
        <v>21</v>
      </c>
      <c r="D29" s="24">
        <v>117636.54</v>
      </c>
      <c r="E29" s="24">
        <v>1292177.8700000001</v>
      </c>
      <c r="F29" s="24">
        <v>0</v>
      </c>
      <c r="G29" s="24">
        <v>7465068.4000000004</v>
      </c>
      <c r="H29" s="24">
        <v>80147.59</v>
      </c>
      <c r="I29" s="24">
        <v>6940201.0899999999</v>
      </c>
      <c r="J29" s="24">
        <v>4221831.0199999996</v>
      </c>
      <c r="K29" s="24">
        <v>3390514.4</v>
      </c>
      <c r="L29" s="24">
        <v>360118.68</v>
      </c>
      <c r="M29" s="24">
        <v>7620450.3300000001</v>
      </c>
      <c r="N29" s="24">
        <v>51325209.670000002</v>
      </c>
      <c r="O29" s="24">
        <v>4733755.2699999996</v>
      </c>
      <c r="P29" s="24">
        <v>493892120.80000001</v>
      </c>
      <c r="Q29" s="24">
        <v>15390271.99</v>
      </c>
      <c r="R29" s="24">
        <v>657491.06999999995</v>
      </c>
      <c r="S29" s="24">
        <v>1334910.02</v>
      </c>
      <c r="T29" s="24">
        <v>18021909.670000002</v>
      </c>
      <c r="U29" s="24">
        <v>3279084.91</v>
      </c>
      <c r="V29" s="24">
        <v>1387167.37</v>
      </c>
      <c r="W29" s="24">
        <v>4368914.4800000004</v>
      </c>
      <c r="X29" s="24">
        <v>457504.2</v>
      </c>
      <c r="Y29" s="24">
        <v>86124.89</v>
      </c>
      <c r="Z29" s="24">
        <v>182311.99</v>
      </c>
      <c r="AA29" s="24">
        <v>2744810.78</v>
      </c>
      <c r="AB29" s="24">
        <v>726867.88</v>
      </c>
      <c r="AC29" s="24">
        <v>1217481.33</v>
      </c>
      <c r="AD29" s="24">
        <v>1296858.03</v>
      </c>
      <c r="AE29" s="24">
        <v>2709646.67</v>
      </c>
      <c r="AF29" s="24">
        <v>7268200.2000000002</v>
      </c>
      <c r="AG29" s="24">
        <v>750787.3</v>
      </c>
      <c r="AH29" s="24">
        <v>8138035.2800000003</v>
      </c>
      <c r="AI29" s="24">
        <v>49312926.229999997</v>
      </c>
      <c r="AJ29" s="24">
        <v>17814712.699999999</v>
      </c>
      <c r="AK29" s="24">
        <v>3986448.13</v>
      </c>
      <c r="AL29" s="24">
        <v>19722.439999999999</v>
      </c>
      <c r="AM29" s="24">
        <v>0</v>
      </c>
      <c r="AN29" s="24">
        <v>118453.62</v>
      </c>
      <c r="AO29" s="24">
        <v>3005308.35</v>
      </c>
      <c r="AP29" s="24">
        <v>29043316.43</v>
      </c>
      <c r="AQ29" s="24">
        <v>338996.79</v>
      </c>
    </row>
    <row r="30" spans="1:45" ht="19.5" x14ac:dyDescent="0.2">
      <c r="A30" s="21" t="s">
        <v>51</v>
      </c>
      <c r="B30" s="22"/>
      <c r="C30" s="36" t="s">
        <v>52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</row>
    <row r="31" spans="1:45" ht="19.5" x14ac:dyDescent="0.2">
      <c r="A31" s="21" t="s">
        <v>53</v>
      </c>
      <c r="B31" s="22"/>
      <c r="C31" s="36" t="s">
        <v>54</v>
      </c>
      <c r="D31" s="37">
        <v>117636.54</v>
      </c>
      <c r="E31" s="37">
        <v>1292177.8700000001</v>
      </c>
      <c r="F31" s="37">
        <v>0</v>
      </c>
      <c r="G31" s="37">
        <v>7465068.4000000004</v>
      </c>
      <c r="H31" s="37">
        <v>80147.59</v>
      </c>
      <c r="I31" s="37">
        <v>6940201.0899999999</v>
      </c>
      <c r="J31" s="37">
        <v>4221831.0199999996</v>
      </c>
      <c r="K31" s="37">
        <v>3390514.4</v>
      </c>
      <c r="L31" s="37">
        <v>360118.68</v>
      </c>
      <c r="M31" s="37">
        <v>7620450.3300000001</v>
      </c>
      <c r="N31" s="37">
        <v>51325209.670000002</v>
      </c>
      <c r="O31" s="37">
        <v>4733755.2699999996</v>
      </c>
      <c r="P31" s="37">
        <v>493892120.80000001</v>
      </c>
      <c r="Q31" s="37">
        <v>15390271.99</v>
      </c>
      <c r="R31" s="37">
        <v>657491.06999999995</v>
      </c>
      <c r="S31" s="37">
        <v>1334910.02</v>
      </c>
      <c r="T31" s="37">
        <v>18021909.670000002</v>
      </c>
      <c r="U31" s="37">
        <v>3279084.91</v>
      </c>
      <c r="V31" s="37">
        <v>1387167.37</v>
      </c>
      <c r="W31" s="37">
        <v>4368914.4800000004</v>
      </c>
      <c r="X31" s="37">
        <v>457504.2</v>
      </c>
      <c r="Y31" s="37">
        <v>86124.89</v>
      </c>
      <c r="Z31" s="37">
        <v>182311.99</v>
      </c>
      <c r="AA31" s="37">
        <v>2744810.78</v>
      </c>
      <c r="AB31" s="37">
        <v>726867.88</v>
      </c>
      <c r="AC31" s="37">
        <v>1217481.33</v>
      </c>
      <c r="AD31" s="37">
        <v>1296858.03</v>
      </c>
      <c r="AE31" s="37">
        <v>2709646.67</v>
      </c>
      <c r="AF31" s="37">
        <v>7268200.2000000002</v>
      </c>
      <c r="AG31" s="37">
        <v>750787.3</v>
      </c>
      <c r="AH31" s="37">
        <v>8138035.2800000003</v>
      </c>
      <c r="AI31" s="37">
        <v>49312926.229999997</v>
      </c>
      <c r="AJ31" s="37">
        <v>17814712.699999999</v>
      </c>
      <c r="AK31" s="37">
        <v>3986448.13</v>
      </c>
      <c r="AL31" s="37">
        <v>19722.439999999999</v>
      </c>
      <c r="AM31" s="37">
        <v>0</v>
      </c>
      <c r="AN31" s="37">
        <v>118453.62</v>
      </c>
      <c r="AO31" s="37">
        <v>3005308.35</v>
      </c>
      <c r="AP31" s="37">
        <v>29043316.43</v>
      </c>
      <c r="AQ31" s="37">
        <v>338996.79</v>
      </c>
    </row>
    <row r="32" spans="1:45" ht="29.25" x14ac:dyDescent="0.2">
      <c r="A32" s="21" t="s">
        <v>55</v>
      </c>
      <c r="B32" s="22"/>
      <c r="C32" s="36" t="s">
        <v>56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</row>
    <row r="33" spans="1:45" ht="18.75" customHeight="1" x14ac:dyDescent="0.2">
      <c r="A33" s="21" t="s">
        <v>57</v>
      </c>
      <c r="B33" s="22"/>
      <c r="C33" s="36" t="s">
        <v>58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</row>
    <row r="34" spans="1:45" x14ac:dyDescent="0.2">
      <c r="A34" s="21" t="s">
        <v>59</v>
      </c>
      <c r="B34" s="22"/>
      <c r="C34" s="36" t="s">
        <v>60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</row>
    <row r="35" spans="1:45" x14ac:dyDescent="0.2">
      <c r="A35" s="38" t="s">
        <v>61</v>
      </c>
      <c r="B35" s="22"/>
      <c r="C35" s="25" t="s">
        <v>24</v>
      </c>
      <c r="D35" s="39">
        <v>117636.54</v>
      </c>
      <c r="E35" s="39">
        <v>1292177.8700000001</v>
      </c>
      <c r="F35" s="39">
        <v>0</v>
      </c>
      <c r="G35" s="39">
        <v>7465068.4000000004</v>
      </c>
      <c r="H35" s="39">
        <v>80147.59</v>
      </c>
      <c r="I35" s="39">
        <v>6940201.0899999999</v>
      </c>
      <c r="J35" s="39">
        <v>4221831.0199999996</v>
      </c>
      <c r="K35" s="39">
        <v>3390514.4</v>
      </c>
      <c r="L35" s="39">
        <v>360118.68</v>
      </c>
      <c r="M35" s="39">
        <v>7620450.3300000001</v>
      </c>
      <c r="N35" s="39">
        <v>51325209.670000002</v>
      </c>
      <c r="O35" s="39">
        <v>4733755.2699999996</v>
      </c>
      <c r="P35" s="39">
        <v>493892120.80000001</v>
      </c>
      <c r="Q35" s="39">
        <v>15390271.99</v>
      </c>
      <c r="R35" s="39">
        <v>657491.06999999995</v>
      </c>
      <c r="S35" s="39">
        <v>1334910.02</v>
      </c>
      <c r="T35" s="39">
        <v>18021909.670000002</v>
      </c>
      <c r="U35" s="39">
        <v>3279084.91</v>
      </c>
      <c r="V35" s="39">
        <v>1387167.37</v>
      </c>
      <c r="W35" s="39">
        <v>4368914.4800000004</v>
      </c>
      <c r="X35" s="39">
        <v>457504.2</v>
      </c>
      <c r="Y35" s="39">
        <v>86124.89</v>
      </c>
      <c r="Z35" s="39">
        <v>182311.99</v>
      </c>
      <c r="AA35" s="39">
        <v>2744810.78</v>
      </c>
      <c r="AB35" s="39">
        <v>726867.88</v>
      </c>
      <c r="AC35" s="39">
        <v>1217481.33</v>
      </c>
      <c r="AD35" s="39">
        <v>1296858.03</v>
      </c>
      <c r="AE35" s="39">
        <v>2709646.67</v>
      </c>
      <c r="AF35" s="39">
        <v>7268200.2000000002</v>
      </c>
      <c r="AG35" s="39">
        <v>750787.3</v>
      </c>
      <c r="AH35" s="39">
        <v>8138035.2800000003</v>
      </c>
      <c r="AI35" s="39">
        <v>49312926.229999997</v>
      </c>
      <c r="AJ35" s="39">
        <v>17814712.699999999</v>
      </c>
      <c r="AK35" s="39">
        <v>3986448.13</v>
      </c>
      <c r="AL35" s="39">
        <v>19722.439999999999</v>
      </c>
      <c r="AM35" s="39">
        <v>0</v>
      </c>
      <c r="AN35" s="39">
        <v>118453.62</v>
      </c>
      <c r="AO35" s="39">
        <v>3005308.35</v>
      </c>
      <c r="AP35" s="39">
        <v>29043316.43</v>
      </c>
      <c r="AQ35" s="39">
        <v>338996.79</v>
      </c>
    </row>
    <row r="36" spans="1:45" ht="18" x14ac:dyDescent="0.2">
      <c r="A36" s="38" t="s">
        <v>64</v>
      </c>
      <c r="B36" s="22" t="s">
        <v>63</v>
      </c>
      <c r="C36" s="25"/>
      <c r="D36" s="39">
        <f t="shared" ref="D36:AQ36" si="0">SUM(D10:D11,D13:D24)+D28</f>
        <v>22015247.510000002</v>
      </c>
      <c r="E36" s="39">
        <f t="shared" si="0"/>
        <v>267529156.56</v>
      </c>
      <c r="F36" s="39">
        <f t="shared" si="0"/>
        <v>2735584415.5399995</v>
      </c>
      <c r="G36" s="39">
        <f t="shared" si="0"/>
        <v>939199072.81000006</v>
      </c>
      <c r="H36" s="39">
        <f t="shared" si="0"/>
        <v>29509649.890000001</v>
      </c>
      <c r="I36" s="39">
        <f t="shared" si="0"/>
        <v>767085075.70999992</v>
      </c>
      <c r="J36" s="39">
        <f t="shared" si="0"/>
        <v>496652112.25999999</v>
      </c>
      <c r="K36" s="39">
        <f t="shared" si="0"/>
        <v>628689914.78999996</v>
      </c>
      <c r="L36" s="39">
        <f t="shared" si="0"/>
        <v>55751966.689999998</v>
      </c>
      <c r="M36" s="39">
        <f t="shared" si="0"/>
        <v>1337822309.3499999</v>
      </c>
      <c r="N36" s="39">
        <v>7146269029.4799995</v>
      </c>
      <c r="O36" s="39">
        <f t="shared" si="0"/>
        <v>780531302.75999987</v>
      </c>
      <c r="P36" s="39">
        <f t="shared" si="0"/>
        <v>1854605788492.3501</v>
      </c>
      <c r="Q36" s="39">
        <f t="shared" si="0"/>
        <v>10938592279.269999</v>
      </c>
      <c r="R36" s="39">
        <f t="shared" si="0"/>
        <v>94942345.400000006</v>
      </c>
      <c r="S36" s="39">
        <f t="shared" si="0"/>
        <v>161750808.06999999</v>
      </c>
      <c r="T36" s="39">
        <f t="shared" si="0"/>
        <v>2261143944.3200002</v>
      </c>
      <c r="U36" s="39">
        <f t="shared" si="0"/>
        <v>472513456.93999994</v>
      </c>
      <c r="V36" s="39">
        <f t="shared" si="0"/>
        <v>203038193.94</v>
      </c>
      <c r="W36" s="39">
        <f t="shared" si="0"/>
        <v>564813226.04999995</v>
      </c>
      <c r="X36" s="39">
        <f t="shared" si="0"/>
        <v>96761694.370000005</v>
      </c>
      <c r="Y36" s="39">
        <f t="shared" si="0"/>
        <v>64925035.43</v>
      </c>
      <c r="Z36" s="39">
        <f t="shared" si="0"/>
        <v>29493850.419999998</v>
      </c>
      <c r="AA36" s="39">
        <f t="shared" si="0"/>
        <v>422696706.59000003</v>
      </c>
      <c r="AB36" s="39">
        <f t="shared" si="0"/>
        <v>80442622.76000002</v>
      </c>
      <c r="AC36" s="39">
        <f t="shared" si="0"/>
        <v>166803037.96000001</v>
      </c>
      <c r="AD36" s="39">
        <f t="shared" si="0"/>
        <v>229367955.68000001</v>
      </c>
      <c r="AE36" s="39">
        <f t="shared" si="0"/>
        <v>440082506.89999998</v>
      </c>
      <c r="AF36" s="39">
        <f t="shared" si="0"/>
        <v>1182708994.79</v>
      </c>
      <c r="AG36" s="39">
        <f t="shared" si="0"/>
        <v>82013134.460000008</v>
      </c>
      <c r="AH36" s="39">
        <f t="shared" si="0"/>
        <v>1491565639.8900003</v>
      </c>
      <c r="AI36" s="39">
        <f t="shared" si="0"/>
        <v>6369970119.3800001</v>
      </c>
      <c r="AJ36" s="39">
        <f t="shared" si="0"/>
        <v>1935869299.3800001</v>
      </c>
      <c r="AK36" s="39">
        <f t="shared" si="0"/>
        <v>602440988.13</v>
      </c>
      <c r="AL36" s="39">
        <f t="shared" si="0"/>
        <v>40399394.990000002</v>
      </c>
      <c r="AM36" s="39">
        <f t="shared" si="0"/>
        <v>97184003.38000001</v>
      </c>
      <c r="AN36" s="39">
        <f t="shared" si="0"/>
        <v>20628887.719999999</v>
      </c>
      <c r="AO36" s="39">
        <f t="shared" si="0"/>
        <v>428124353.84999996</v>
      </c>
      <c r="AP36" s="39">
        <f t="shared" si="0"/>
        <v>4961200532.8500004</v>
      </c>
      <c r="AQ36" s="39">
        <f t="shared" si="0"/>
        <v>53274030.209999993</v>
      </c>
    </row>
    <row r="37" spans="1:45" x14ac:dyDescent="0.2">
      <c r="A37" s="38" t="s">
        <v>62</v>
      </c>
      <c r="B37" s="22"/>
      <c r="C37" s="25" t="s">
        <v>27</v>
      </c>
      <c r="D37" s="39">
        <f t="shared" ref="D37:AQ37" si="1">SUM(D10,D11,D12,D24,D28)-D35</f>
        <v>21897610.970000003</v>
      </c>
      <c r="E37" s="39">
        <f t="shared" si="1"/>
        <v>266236978.69</v>
      </c>
      <c r="F37" s="39">
        <f t="shared" si="1"/>
        <v>2735584415.54</v>
      </c>
      <c r="G37" s="39">
        <f t="shared" si="1"/>
        <v>931734004.40999997</v>
      </c>
      <c r="H37" s="39">
        <f t="shared" si="1"/>
        <v>29429502.300000001</v>
      </c>
      <c r="I37" s="39">
        <f t="shared" si="1"/>
        <v>760144874.61999989</v>
      </c>
      <c r="J37" s="39">
        <f t="shared" si="1"/>
        <v>492430281.23999995</v>
      </c>
      <c r="K37" s="39">
        <f t="shared" si="1"/>
        <v>625299400.3900001</v>
      </c>
      <c r="L37" s="39">
        <f t="shared" si="1"/>
        <v>55391848.009999998</v>
      </c>
      <c r="M37" s="39">
        <f t="shared" si="1"/>
        <v>1330201859.0200002</v>
      </c>
      <c r="N37" s="39">
        <f t="shared" si="1"/>
        <v>7094943819.8099995</v>
      </c>
      <c r="O37" s="39">
        <f t="shared" si="1"/>
        <v>775797547.49000001</v>
      </c>
      <c r="P37" s="39">
        <f t="shared" si="1"/>
        <v>1854111896371.55</v>
      </c>
      <c r="Q37" s="39">
        <f t="shared" si="1"/>
        <v>10923202007.279999</v>
      </c>
      <c r="R37" s="39">
        <f t="shared" si="1"/>
        <v>94284854.330000013</v>
      </c>
      <c r="S37" s="39">
        <f t="shared" si="1"/>
        <v>160415898.05000001</v>
      </c>
      <c r="T37" s="39">
        <f t="shared" si="1"/>
        <v>2243122034.6499996</v>
      </c>
      <c r="U37" s="39">
        <f t="shared" si="1"/>
        <v>469234372.03000003</v>
      </c>
      <c r="V37" s="39">
        <f t="shared" si="1"/>
        <v>201651026.56999999</v>
      </c>
      <c r="W37" s="39">
        <f t="shared" si="1"/>
        <v>560444311.56999993</v>
      </c>
      <c r="X37" s="39">
        <f t="shared" si="1"/>
        <v>96304190.170000002</v>
      </c>
      <c r="Y37" s="39">
        <f t="shared" si="1"/>
        <v>64838910.539999999</v>
      </c>
      <c r="Z37" s="39">
        <f t="shared" si="1"/>
        <v>29311538.43</v>
      </c>
      <c r="AA37" s="39">
        <f t="shared" si="1"/>
        <v>419951895.81000006</v>
      </c>
      <c r="AB37" s="39">
        <f t="shared" si="1"/>
        <v>79715754.88000001</v>
      </c>
      <c r="AC37" s="39">
        <f t="shared" si="1"/>
        <v>165585556.62999997</v>
      </c>
      <c r="AD37" s="39">
        <f t="shared" si="1"/>
        <v>228071097.65000001</v>
      </c>
      <c r="AE37" s="39">
        <f t="shared" si="1"/>
        <v>437372860.23000002</v>
      </c>
      <c r="AF37" s="39">
        <f t="shared" si="1"/>
        <v>1175440794.5900002</v>
      </c>
      <c r="AG37" s="39">
        <f t="shared" si="1"/>
        <v>81262347.159999996</v>
      </c>
      <c r="AH37" s="39">
        <f t="shared" si="1"/>
        <v>1483427604.6100001</v>
      </c>
      <c r="AI37" s="39">
        <f t="shared" si="1"/>
        <v>6320657193.1500015</v>
      </c>
      <c r="AJ37" s="39">
        <f t="shared" si="1"/>
        <v>1918054586.6800001</v>
      </c>
      <c r="AK37" s="39">
        <f t="shared" si="1"/>
        <v>598454539.99999988</v>
      </c>
      <c r="AL37" s="39">
        <f t="shared" si="1"/>
        <v>40379672.550000004</v>
      </c>
      <c r="AM37" s="39">
        <f t="shared" si="1"/>
        <v>97184003.379999995</v>
      </c>
      <c r="AN37" s="39">
        <f t="shared" si="1"/>
        <v>20510434.099999998</v>
      </c>
      <c r="AO37" s="39">
        <f t="shared" si="1"/>
        <v>425119045.49999994</v>
      </c>
      <c r="AP37" s="39">
        <f t="shared" si="1"/>
        <v>4932157216.4200001</v>
      </c>
      <c r="AQ37" s="39">
        <f t="shared" si="1"/>
        <v>52935033.419999994</v>
      </c>
      <c r="AR37" s="45">
        <f>SUM(D37:AQ37)</f>
        <v>1902550077294.4197</v>
      </c>
      <c r="AS37" s="45">
        <f>AR37-P37-Q37</f>
        <v>37514978915.58963</v>
      </c>
    </row>
    <row r="38" spans="1:45" x14ac:dyDescent="0.2">
      <c r="A38" s="4" t="s">
        <v>65</v>
      </c>
      <c r="B38" s="2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</row>
    <row r="39" spans="1:45" x14ac:dyDescent="0.2">
      <c r="B39" s="2"/>
      <c r="Q39" s="45">
        <f>AR37-P37-Q37</f>
        <v>37514978915.58963</v>
      </c>
    </row>
    <row r="40" spans="1:45" x14ac:dyDescent="0.2">
      <c r="B40" s="2"/>
      <c r="AM40" s="40" t="s">
        <v>151</v>
      </c>
      <c r="AN40" s="5"/>
      <c r="AO40" s="41"/>
      <c r="AP40" s="41"/>
      <c r="AQ40" s="41"/>
    </row>
    <row r="41" spans="1:45" x14ac:dyDescent="0.2">
      <c r="B41" s="2"/>
      <c r="AM41" s="42" t="s">
        <v>152</v>
      </c>
      <c r="AN41" s="5"/>
      <c r="AO41" s="5"/>
      <c r="AP41" s="5"/>
      <c r="AQ41" s="43" t="s">
        <v>153</v>
      </c>
    </row>
    <row r="42" spans="1:45" x14ac:dyDescent="0.2">
      <c r="B42" s="2"/>
    </row>
    <row r="43" spans="1:45" x14ac:dyDescent="0.2">
      <c r="B43" s="2"/>
    </row>
    <row r="44" spans="1:45" x14ac:dyDescent="0.2">
      <c r="B44" s="2"/>
    </row>
    <row r="45" spans="1:45" x14ac:dyDescent="0.2">
      <c r="B45" s="2"/>
    </row>
    <row r="46" spans="1:45" x14ac:dyDescent="0.2">
      <c r="B46" s="2"/>
    </row>
    <row r="47" spans="1:45" x14ac:dyDescent="0.2">
      <c r="B47" s="2"/>
    </row>
    <row r="48" spans="1:45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</sheetData>
  <mergeCells count="39">
    <mergeCell ref="D1:H1"/>
    <mergeCell ref="A3:C3"/>
    <mergeCell ref="D3:E6"/>
    <mergeCell ref="F3:F6"/>
    <mergeCell ref="G3:G6"/>
    <mergeCell ref="H3:H6"/>
    <mergeCell ref="V3:V6"/>
    <mergeCell ref="I3:I6"/>
    <mergeCell ref="J3:J6"/>
    <mergeCell ref="K3:L6"/>
    <mergeCell ref="M3:M6"/>
    <mergeCell ref="N3:N6"/>
    <mergeCell ref="O3:O6"/>
    <mergeCell ref="P3:Q6"/>
    <mergeCell ref="R3:R6"/>
    <mergeCell ref="S3:S6"/>
    <mergeCell ref="T3:T6"/>
    <mergeCell ref="U3:U6"/>
    <mergeCell ref="X3:X6"/>
    <mergeCell ref="Y3:Y6"/>
    <mergeCell ref="Z3:Z6"/>
    <mergeCell ref="AA3:AA6"/>
    <mergeCell ref="AB3:AB6"/>
    <mergeCell ref="AQ3:AQ6"/>
    <mergeCell ref="A4:C4"/>
    <mergeCell ref="A5:C5"/>
    <mergeCell ref="AI3:AI6"/>
    <mergeCell ref="AJ3:AJ6"/>
    <mergeCell ref="AK3:AK6"/>
    <mergeCell ref="AL3:AN6"/>
    <mergeCell ref="AO3:AO6"/>
    <mergeCell ref="AP3:AP6"/>
    <mergeCell ref="AC3:AC6"/>
    <mergeCell ref="AD3:AD6"/>
    <mergeCell ref="AE3:AE6"/>
    <mergeCell ref="AF3:AF6"/>
    <mergeCell ref="AG3:AG6"/>
    <mergeCell ref="AH3:AH6"/>
    <mergeCell ref="W3:W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0" sqref="F10"/>
    </sheetView>
  </sheetViews>
  <sheetFormatPr defaultRowHeight="12.75" x14ac:dyDescent="0.2"/>
  <cols>
    <col min="1" max="1" width="21.140625" customWidth="1"/>
    <col min="2" max="2" width="22.85546875" customWidth="1"/>
  </cols>
  <sheetData>
    <row r="1" spans="1:2" ht="18.75" customHeight="1" x14ac:dyDescent="0.2">
      <c r="A1" t="s">
        <v>161</v>
      </c>
    </row>
    <row r="2" spans="1:2" ht="14.25" x14ac:dyDescent="0.2">
      <c r="A2" s="56" t="s">
        <v>160</v>
      </c>
      <c r="B2" s="57">
        <f>B3+B6</f>
        <v>1902550077294.4197</v>
      </c>
    </row>
    <row r="3" spans="1:2" ht="14.25" x14ac:dyDescent="0.2">
      <c r="A3" s="56" t="s">
        <v>158</v>
      </c>
      <c r="B3" s="57">
        <f>B5+B4</f>
        <v>1865035098378.8301</v>
      </c>
    </row>
    <row r="4" spans="1:2" ht="14.25" x14ac:dyDescent="0.2">
      <c r="A4" s="56" t="s">
        <v>156</v>
      </c>
      <c r="B4" s="57">
        <v>1854111896371.55</v>
      </c>
    </row>
    <row r="5" spans="1:2" ht="14.25" x14ac:dyDescent="0.2">
      <c r="A5" s="56" t="s">
        <v>157</v>
      </c>
      <c r="B5" s="57">
        <v>10923202007.279999</v>
      </c>
    </row>
    <row r="6" spans="1:2" ht="14.25" x14ac:dyDescent="0.2">
      <c r="A6" s="56" t="s">
        <v>159</v>
      </c>
      <c r="B6" s="57">
        <v>37514978915.58963</v>
      </c>
    </row>
    <row r="7" spans="1:2" x14ac:dyDescent="0.2">
      <c r="B7" s="45"/>
    </row>
    <row r="8" spans="1:2" x14ac:dyDescent="0.2">
      <c r="B8" s="45"/>
    </row>
    <row r="9" spans="1:2" x14ac:dyDescent="0.2">
      <c r="B9" s="45"/>
    </row>
    <row r="10" spans="1:2" x14ac:dyDescent="0.2">
      <c r="B10" s="45"/>
    </row>
    <row r="11" spans="1:2" x14ac:dyDescent="0.2">
      <c r="B11" s="45"/>
    </row>
    <row r="12" spans="1:2" x14ac:dyDescent="0.2">
      <c r="B12" s="45"/>
    </row>
    <row r="13" spans="1:2" x14ac:dyDescent="0.2">
      <c r="B13" s="45"/>
    </row>
    <row r="14" spans="1:2" x14ac:dyDescent="0.2">
      <c r="B14" s="45"/>
    </row>
    <row r="15" spans="1:2" x14ac:dyDescent="0.2">
      <c r="B15" s="45"/>
    </row>
    <row r="16" spans="1:2" x14ac:dyDescent="0.2">
      <c r="B16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СЧА_РСА_активы</vt:lpstr>
      <vt:lpstr>Лист1</vt:lpstr>
      <vt:lpstr>Лист2</vt:lpstr>
      <vt:lpstr>Лист3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</dc:creator>
  <cp:keywords/>
  <dc:description/>
  <cp:lastModifiedBy>Касин Андрей Владим.</cp:lastModifiedBy>
  <cp:revision>1</cp:revision>
  <cp:lastPrinted>2014-05-26T07:49:03Z</cp:lastPrinted>
  <dcterms:created xsi:type="dcterms:W3CDTF">2005-05-11T11:10:41Z</dcterms:created>
  <dcterms:modified xsi:type="dcterms:W3CDTF">2014-05-26T07:55:12Z</dcterms:modified>
</cp:coreProperties>
</file>